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75" documentId="120_S{2AC9BD13-BADA-5192-A53E-5A8FF88502F6}" xr6:coauthVersionLast="47" xr6:coauthVersionMax="47" xr10:uidLastSave="{A61048EA-8662-440B-AE30-F931E31E1E0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<sst xmlns="http://schemas.openxmlformats.org/spreadsheetml/2006/main" count="180300" uniqueCount="39134">
  <si>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</si>
  <si>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</si>
  <si>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</si>
  <si>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</si>
  <si>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</si>
  <si>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</si>
  <si>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</si>
  <si>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</si>
  <si>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</si>
  <si>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</si>
  <si>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</si>
  <si>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</si>
  <si>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</si>
  <si>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</si>
  <si>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</si>
  <si>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</si>
  <si>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</si>
  <si>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</si>
  <si>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</si>
  <si>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</si>
  <si>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</si>
  <si>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</si>
  <si>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</si>
  <si>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</si>
  <si>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</si>
  <si>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</si>
  <si>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</si>
  <si>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</si>
  <si>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</si>
  <si>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</si>
  <si>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</si>
  <si>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</si>
  <si>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</si>
  <si>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</si>
  <si>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</si>
  <si>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</si>
  <si>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</si>
  <si>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</si>
  <si>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</si>
  <si>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</si>
  <si>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</si>
  <si>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</si>
  <si>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</si>
  <si>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</si>
  <si>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</si>
  <si>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</si>
  <si>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</si>
  <si>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</si>
  <si>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</si>
  <si>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</si>
  <si>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</si>
  <si>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</si>
  <si>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</si>
  <si>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</si>
  <si>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</si>
  <si>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</si>
  <si>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</si>
  <si>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</si>
  <si>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</si>
  <si>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</si>
  <si>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</si>
  <si>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</si>
  <si>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</si>
  <si>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</si>
  <si>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</si>
  <si>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</si>
  <si>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</si>
  <si>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</si>
  <si>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</si>
  <si>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</si>
  <si>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</si>
  <si>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</si>
  <si>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</si>
  <si>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</si>
  <si>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</si>
  <si>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</si>
  <si>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</si>
  <si>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</si>
  <si>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</si>
  <si>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</si>
  <si>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</si>
  <si>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</si>
  <si>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</si>
  <si>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</si>
  <si>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</si>
  <si>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</si>
  <si>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</si>
  <si>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</si>
  <si>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</si>
  <si>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</si>
  <si>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</si>
  <si>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</si>
  <si>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</si>
  <si>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</si>
  <si>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</si>
  <si>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</si>
  <si>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</si>
  <si>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</si>
  <si>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</si>
  <si>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</si>
  <si>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</si>
  <si>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</si>
  <si>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</si>
  <si>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</si>
  <si>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</si>
  <si>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</si>
  <si>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</si>
  <si>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</si>
  <si>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</si>
  <si>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</si>
  <si>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</si>
  <si>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</si>
  <si>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</si>
  <si>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</si>
  <si>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</si>
  <si>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</si>
  <si>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</si>
  <si>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</si>
  <si>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</si>
  <si>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</si>
  <si>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</si>
  <si>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</si>
  <si>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</si>
  <si>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</si>
  <si>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</si>
  <si>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</si>
  <si>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</si>
  <si>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</si>
  <si>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</si>
  <si>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</si>
  <si>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</si>
  <si>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</si>
  <si>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</si>
  <si>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</si>
  <si>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</si>
  <si>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</si>
  <si>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</si>
  <si>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</si>
  <si>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</si>
  <si>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</si>
  <si>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</si>
  <si>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</si>
  <si>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</si>
  <si>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</si>
  <si>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</si>
  <si>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</si>
  <si>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</si>
  <si>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</si>
  <si>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</si>
  <si>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</si>
  <si>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</si>
  <si>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</si>
  <si>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</si>
  <si>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</si>
  <si>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</si>
  <si>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</si>
  <si>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</si>
  <si>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</si>
  <si>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</si>
  <si>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</si>
  <si>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</si>
  <si>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</si>
  <si>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</si>
  <si>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</si>
  <si>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</si>
  <si>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</si>
  <si>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</si>
  <si>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</si>
  <si>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</si>
  <si>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</si>
  <si>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</si>
  <si>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</si>
  <si>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</si>
  <si>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</si>
  <si>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</si>
  <si>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</si>
  <si>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</si>
  <si>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</si>
  <si>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</si>
  <si>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</si>
  <si>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</si>
  <si>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</si>
  <si>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</si>
  <si>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</si>
  <si>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</si>
  <si>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</si>
  <si>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</si>
  <si>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</si>
  <si>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</si>
  <si>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</si>
  <si>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</si>
  <si>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</si>
  <si>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</si>
  <si>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</si>
  <si>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</si>
  <si>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</si>
  <si>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</si>
  <si>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</si>
  <si>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</si>
  <si>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</si>
  <si>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</si>
  <si>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</si>
  <si>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</si>
  <si>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</si>
  <si>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</si>
  <si>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</si>
  <si>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</si>
  <si>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</si>
  <si>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</si>
  <si>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</si>
  <si>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</si>
  <si>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</si>
  <si>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</si>
  <si>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</si>
  <si>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</si>
  <si>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</si>
  <si>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</si>
  <si>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</si>
  <si>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</si>
  <si>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</si>
  <si>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</si>
  <si>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</si>
  <si>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</si>
  <si>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</si>
  <si>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</si>
  <si>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</si>
  <si>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</si>
  <si>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</si>
  <si>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</si>
  <si>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</si>
  <si>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</si>
  <si>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</si>
  <si>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</si>
  <si>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</si>
  <si>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</si>
  <si>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</si>
  <si>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</si>
  <si>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</si>
  <si>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</si>
  <si>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</si>
  <si>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</si>
  <si>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</si>
  <si>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</si>
  <si>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</si>
  <si>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</si>
  <si>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</si>
  <si>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</si>
  <si>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</si>
  <si>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</si>
  <si>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</si>
  <si>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</si>
  <si>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</si>
  <si>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</si>
  <si>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</si>
  <si>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</si>
  <si>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</si>
  <si>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</si>
  <si>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</si>
  <si>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</si>
  <si>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</si>
  <si>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</si>
  <si>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</si>
  <si>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</si>
  <si>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</si>
  <si>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</si>
  <si>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</si>
  <si>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</si>
  <si>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</si>
  <si>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</si>
  <si>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</si>
  <si>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</si>
  <si>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</si>
  <si>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</si>
  <si>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</si>
  <si>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</si>
  <si>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</si>
  <si>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</si>
  <si>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</si>
  <si>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</si>
  <si>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</si>
  <si>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</si>
  <si>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</si>
  <si>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</si>
  <si>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</si>
  <si>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</si>
  <si>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</si>
  <si>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</si>
  <si>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</si>
  <si>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</si>
  <si>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</si>
  <si>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</si>
  <si>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</si>
  <si>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</si>
  <si>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</si>
  <si>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</si>
  <si>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</si>
  <si>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</si>
  <si>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</si>
  <si>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</si>
  <si>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</si>
  <si>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</si>
  <si>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</si>
  <si>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</si>
  <si>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</si>
  <si>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</si>
  <si>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</si>
  <si>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</si>
  <si>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</si>
  <si>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</si>
  <si>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</si>
  <si>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</si>
  <si>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</si>
  <si>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</si>
  <si>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</si>
  <si>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</si>
  <si>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</si>
  <si>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</si>
  <si>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</si>
  <si>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</si>
  <si>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</si>
  <si>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</si>
  <si>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</si>
  <si>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</si>
  <si>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</si>
  <si>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</si>
  <si>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</si>
  <si>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</si>
  <si>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</si>
  <si>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</si>
  <si>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</si>
  <si>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</si>
  <si>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</si>
  <si>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</si>
  <si>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</si>
  <si>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</si>
  <si>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</si>
  <si>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</si>
  <si>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</si>
  <si>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</si>
  <si>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</si>
  <si>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</si>
  <si>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</si>
  <si>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</si>
  <si>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</si>
  <si>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</si>
  <si>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</si>
  <si>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</si>
  <si>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</si>
  <si>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</si>
  <si>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</si>
  <si>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</si>
  <si>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</si>
  <si>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</si>
  <si>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</si>
  <si>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</si>
  <si>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</si>
  <si>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</si>
  <si>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</si>
  <si>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</si>
  <si>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</si>
  <si>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</si>
  <si>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</si>
  <si>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</si>
  <si>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</si>
  <si>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</si>
  <si>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</si>
  <si>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</si>
  <si>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</si>
  <si>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</si>
  <si>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</si>
  <si>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</si>
  <si>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</si>
  <si>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</si>
  <si>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</si>
  <si>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</si>
  <si>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</si>
  <si>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</si>
  <si>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</si>
  <si>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</si>
  <si>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</si>
  <si>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</si>
  <si>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</si>
  <si>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</si>
  <si>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</si>
  <si>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</si>
  <si>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</si>
  <si>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</si>
  <si>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</si>
  <si>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</si>
  <si>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</si>
  <si>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</si>
  <si>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</si>
  <si>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</si>
  <si>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</si>
  <si>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</si>
  <si>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</si>
  <si>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</si>
  <si>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</si>
  <si>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</si>
  <si>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</si>
  <si>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</si>
  <si>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</si>
  <si>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</si>
  <si>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</si>
  <si>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</si>
  <si>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</si>
  <si>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</si>
  <si>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</si>
  <si>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</si>
  <si>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</si>
  <si>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</si>
  <si>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</si>
  <si>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</si>
  <si>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</si>
  <si>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</si>
  <si>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</si>
  <si>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</si>
  <si>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</si>
  <si>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</si>
  <si>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</si>
  <si>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</si>
  <si>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</si>
  <si>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</si>
  <si>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</si>
  <si>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</si>
  <si>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</si>
  <si>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</si>
  <si>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</si>
  <si>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</si>
  <si>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</si>
  <si>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</si>
  <si>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</si>
  <si>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</si>
  <si>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</si>
  <si>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</si>
  <si>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</si>
  <si>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</si>
  <si>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</si>
  <si>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</si>
  <si>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</si>
  <si>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</si>
  <si>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</si>
  <si>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</si>
  <si>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</si>
  <si>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</si>
  <si>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</si>
  <si>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</si>
  <si>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</si>
  <si>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</si>
  <si>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</si>
  <si>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</si>
  <si>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</si>
  <si>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</si>
  <si>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</si>
  <si>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</si>
  <si>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</si>
  <si>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</si>
  <si>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</si>
  <si>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</si>
  <si>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</si>
  <si>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</si>
  <si>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</si>
  <si>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</si>
  <si>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</si>
  <si>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</si>
  <si>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</si>
  <si>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</si>
  <si>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</si>
  <si>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</si>
  <si>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</si>
  <si>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</si>
  <si>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</si>
  <si>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</si>
  <si>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</si>
  <si>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</si>
  <si>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</si>
  <si>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</si>
  <si>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</si>
  <si>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</si>
  <si>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</si>
  <si>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</si>
  <si>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</si>
  <si>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</si>
  <si>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</si>
  <si>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</si>
  <si>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</si>
  <si>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</si>
  <si>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</si>
  <si>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</si>
  <si>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</si>
  <si>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</si>
  <si>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</si>
  <si>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</si>
  <si>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</si>
  <si>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</si>
  <si>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</si>
  <si>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</si>
  <si>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</si>
  <si>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</si>
  <si>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</si>
  <si>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</si>
  <si>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</si>
  <si>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</si>
  <si>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</si>
  <si>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</si>
  <si>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</si>
  <si>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</si>
  <si>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</si>
  <si>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</si>
  <si>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</si>
  <si>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</si>
  <si>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</si>
  <si>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</si>
  <si>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</si>
  <si>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</si>
  <si>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</si>
  <si>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</si>
  <si>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</si>
  <si>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</si>
  <si>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</si>
  <si>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</si>
  <si>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</si>
  <si>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</si>
  <si>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</si>
  <si>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</si>
  <si>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</si>
  <si>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</si>
  <si>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</si>
  <si>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</si>
  <si>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</si>
  <si>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</si>
  <si>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</si>
  <si>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</si>
  <si>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</si>
  <si>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</si>
  <si>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</si>
  <si>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</si>
  <si>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</si>
  <si>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</si>
  <si>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</si>
  <si>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</si>
  <si>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</si>
  <si>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</si>
  <si>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</si>
  <si>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</si>
  <si>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</si>
  <si>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</si>
  <si>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</si>
  <si>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</si>
  <si>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</si>
  <si>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</si>
  <si>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</si>
  <si>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</si>
  <si>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</si>
  <si>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</si>
  <si>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</si>
  <si>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</si>
  <si>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</si>
  <si>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</si>
  <si>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</si>
  <si>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</si>
  <si>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</si>
  <si>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</si>
  <si>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</si>
  <si>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</si>
  <si>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</si>
  <si>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</si>
  <si>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</si>
  <si>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</si>
  <si>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</si>
  <si>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</si>
  <si>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</si>
  <si>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</si>
  <si>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</si>
  <si>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</si>
  <si>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</si>
  <si>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</si>
  <si>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</si>
  <si>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</si>
  <si>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</si>
  <si>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</si>
  <si>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</si>
  <si>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</si>
  <si>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</si>
  <si>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</si>
  <si>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</si>
  <si>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</si>
  <si>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</si>
  <si>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</si>
  <si>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</si>
  <si>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</si>
  <si>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</si>
  <si>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</si>
  <si>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</si>
  <si>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</si>
  <si>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</si>
  <si>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</si>
  <si>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</si>
  <si>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</si>
  <si>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</si>
  <si>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</si>
  <si>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</si>
  <si>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</si>
  <si>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</si>
  <si>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</si>
  <si>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</si>
  <si>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</si>
  <si>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</si>
  <si>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</si>
  <si>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</si>
  <si>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</si>
  <si>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</si>
  <si>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</si>
  <si>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</si>
  <si>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</si>
  <si>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</si>
  <si>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</si>
  <si>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</si>
  <si>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</si>
  <si>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</si>
  <si>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</si>
  <si>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</si>
  <si>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</si>
  <si>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</si>
  <si>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</si>
  <si>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</si>
  <si>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</si>
  <si>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</si>
  <si>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</si>
  <si>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</si>
  <si>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</si>
  <si>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</si>
  <si>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</si>
  <si>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</si>
  <si>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</si>
  <si>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</si>
  <si>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</si>
  <si>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</si>
  <si>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</si>
  <si>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</si>
  <si>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</si>
  <si>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</si>
  <si>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</si>
  <si>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</si>
  <si>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</si>
  <si>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</si>
  <si>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</si>
  <si>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</si>
  <si>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</si>
  <si>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</si>
  <si>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</si>
  <si>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</si>
  <si>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</si>
  <si>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</si>
  <si>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</si>
  <si>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</si>
  <si>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</si>
  <si>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</si>
  <si>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</si>
  <si>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</si>
  <si>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</si>
  <si>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</si>
  <si>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</si>
  <si>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</si>
  <si>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</si>
  <si>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</si>
  <si>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</si>
  <si>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</si>
  <si>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</si>
  <si>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</si>
  <si>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</si>
  <si>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</si>
  <si>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</si>
  <si>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</si>
  <si>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</si>
  <si>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</si>
  <si>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</si>
  <si>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</si>
  <si>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</si>
  <si>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</si>
  <si>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</si>
  <si>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</si>
  <si>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</si>
  <si>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</si>
  <si>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</si>
  <si>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</si>
  <si>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</si>
  <si>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</si>
  <si>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</si>
  <si>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</si>
  <si>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</si>
  <si>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</si>
  <si>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</si>
  <si>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</si>
  <si>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</si>
  <si>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</si>
  <si>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</si>
  <si>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</si>
  <si>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</si>
  <si>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</si>
  <si>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</si>
  <si>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</si>
  <si>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</si>
  <si>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</si>
  <si>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</si>
  <si>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</si>
  <si>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</si>
  <si>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</si>
  <si>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</si>
  <si>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</si>
  <si>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</si>
  <si>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</si>
  <si>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</si>
  <si>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</si>
  <si>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</si>
  <si>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</si>
  <si>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</si>
  <si>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</si>
  <si>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</si>
  <si>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</si>
  <si>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</si>
  <si>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</si>
  <si>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</si>
  <si>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</si>
  <si>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</si>
  <si>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</si>
  <si>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</si>
  <si>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</si>
  <si>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</si>
  <si>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</si>
  <si>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</si>
  <si>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</si>
  <si>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</si>
  <si>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</si>
  <si>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</si>
  <si>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</si>
  <si>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</si>
  <si>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</si>
  <si>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</si>
  <si>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</si>
  <si>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</si>
  <si>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</si>
  <si>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</si>
  <si>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</si>
  <si>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</si>
  <si>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</si>
  <si>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</si>
  <si>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</si>
  <si>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</si>
  <si>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</si>
  <si>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</si>
  <si>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</si>
  <si>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</si>
  <si>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</si>
  <si>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</si>
  <si>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</si>
  <si>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</si>
  <si>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</si>
  <si>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</si>
  <si>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</si>
  <si>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</si>
  <si>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</si>
  <si>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</si>
  <si>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</si>
  <si>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</si>
  <si>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</si>
  <si>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</si>
  <si>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</si>
  <si>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</si>
  <si>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</si>
  <si>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</si>
  <si>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</si>
  <si>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</si>
  <si>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</si>
  <si>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</si>
  <si>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</si>
  <si>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</si>
  <si>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</si>
  <si>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</si>
  <si>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</si>
  <si>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</si>
  <si>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</si>
  <si>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</si>
  <si>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</si>
  <si>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</si>
  <si>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</si>
  <si>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</si>
  <si>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</si>
  <si>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</si>
  <si>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</si>
  <si>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</si>
  <si>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</si>
  <si>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</si>
  <si>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</si>
  <si>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</si>
  <si>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</si>
  <si>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</si>
  <si>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</si>
  <si>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</si>
  <si>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</si>
  <si>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</si>
  <si>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</si>
  <si>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</si>
  <si>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</si>
  <si>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</si>
  <si>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</si>
  <si>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</si>
  <si>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</si>
  <si>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</si>
  <si>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</si>
  <si>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</si>
  <si>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</si>
  <si>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</si>
  <si>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</si>
  <si>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</si>
  <si>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</si>
  <si>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</si>
  <si>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</si>
  <si>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</si>
  <si>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</si>
  <si>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</si>
  <si>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</si>
  <si>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</si>
  <si>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</si>
  <si>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</si>
  <si>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</si>
  <si>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</si>
  <si>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</si>
  <si>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</si>
  <si>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</si>
  <si>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</si>
  <si>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</si>
  <si>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</si>
  <si>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</si>
  <si>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</si>
  <si>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</si>
  <si>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</si>
  <si>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</si>
  <si>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</si>
  <si>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</si>
  <si>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</si>
  <si>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</si>
  <si>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</si>
  <si>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</si>
  <si>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</si>
  <si>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</si>
  <si>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</si>
  <si>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</si>
  <si>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</si>
  <si>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</si>
  <si>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</si>
  <si>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</si>
  <si>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</si>
  <si>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</si>
  <si>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</si>
  <si>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</si>
  <si>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</si>
  <si>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</si>
  <si>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</si>
  <si>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</si>
  <si>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</si>
  <si>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</si>
  <si>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</si>
  <si>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</si>
  <si>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</si>
  <si>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</si>
  <si>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</si>
  <si>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</si>
  <si>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</si>
  <si>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</si>
  <si>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</si>
  <si>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</si>
  <si>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</si>
  <si>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</si>
  <si>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</si>
  <si>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</si>
  <si>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</si>
  <si>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</si>
  <si>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</si>
  <si>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</si>
  <si>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</si>
  <si>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</si>
  <si>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</si>
  <si>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</si>
  <si>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</si>
  <si>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</si>
  <si>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</si>
  <si>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</si>
  <si>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</si>
  <si>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</si>
  <si>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</si>
  <si>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</si>
  <si>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</si>
  <si>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</si>
  <si>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</si>
  <si>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</si>
  <si>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</si>
  <si>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</si>
  <si>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</si>
  <si>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</si>
  <si>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</si>
  <si>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</si>
  <si>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</si>
  <si>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</si>
  <si>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</si>
  <si>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</si>
  <si>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</si>
  <si>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</si>
  <si>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</si>
  <si>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</si>
  <si>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</si>
  <si>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</si>
  <si>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</si>
  <si>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</si>
  <si>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</si>
  <si>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</si>
  <si>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</si>
  <si>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</si>
  <si>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</si>
  <si>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</si>
  <si>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</si>
  <si>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</si>
  <si>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</si>
  <si>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</si>
  <si>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</si>
  <si>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</si>
  <si>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</si>
  <si>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</si>
  <si>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</si>
  <si>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</si>
  <si>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</si>
  <si>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</si>
  <si>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</si>
  <si>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</si>
  <si>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</si>
  <si>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</si>
  <si>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</si>
  <si>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</si>
  <si>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</si>
  <si>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</si>
  <si>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</si>
  <si>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</si>
  <si>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</si>
  <si>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</si>
  <si>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</si>
  <si>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</si>
  <si>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</si>
  <si>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</si>
  <si>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</si>
  <si>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</si>
  <si>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</si>
  <si>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</si>
  <si>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</si>
  <si>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</si>
  <si>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</si>
  <si>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</si>
  <si>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</si>
  <si>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</si>
  <si>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</si>
  <si>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</si>
  <si>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</si>
  <si>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</si>
  <si>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</si>
  <si>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</si>
  <si>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</si>
  <si>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</si>
  <si>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</si>
  <si>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</si>
  <si>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</si>
  <si>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</si>
  <si>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</si>
  <si>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</si>
  <si>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</si>
  <si>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</si>
  <si>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</si>
  <si>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</si>
  <si>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</si>
  <si>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</si>
  <si>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</si>
  <si>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</si>
  <si>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</si>
  <si>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</si>
  <si>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</si>
  <si>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</si>
  <si>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</si>
  <si>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</si>
  <si>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</si>
  <si>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</si>
  <si>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</si>
  <si>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</si>
  <si>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</si>
  <si>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</si>
  <si>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</si>
  <si>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</si>
  <si>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</si>
  <si>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</si>
  <si>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</si>
  <si>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</si>
  <si>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</si>
  <si>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</si>
  <si>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</si>
  <si>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</si>
  <si>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</si>
  <si>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</si>
  <si>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</si>
  <si>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</si>
  <si>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</si>
  <si>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</si>
  <si>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</si>
  <si>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</si>
  <si>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</si>
  <si>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</si>
  <si>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</si>
  <si>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</si>
  <si>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</si>
  <si>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</si>
  <si>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</si>
  <si>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</si>
  <si>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</si>
  <si>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</si>
  <si>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</si>
  <si>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</si>
  <si>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</si>
  <si>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</si>
  <si>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</si>
  <si>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</si>
  <si>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</si>
  <si>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</si>
  <si>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</si>
  <si>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</si>
  <si>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</si>
  <si>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</si>
  <si>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</si>
  <si>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</si>
  <si>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</si>
  <si>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</si>
  <si>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</si>
  <si>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</si>
  <si>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</si>
  <si>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</si>
  <si>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</si>
  <si>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</si>
  <si>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</si>
  <si>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</si>
  <si>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</si>
  <si>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</si>
  <si>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</si>
  <si>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</si>
  <si>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</si>
  <si>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</si>
  <si>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</si>
  <si>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</si>
  <si>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</si>
  <si>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</si>
  <si>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</si>
  <si>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</si>
  <si>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</si>
  <si>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</si>
  <si>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</si>
  <si>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</si>
  <si>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</si>
  <si>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</si>
  <si>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</si>
  <si>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</si>
  <si>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</si>
  <si>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</si>
  <si>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</si>
  <si>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</si>
  <si>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</si>
  <si>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</si>
  <si>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</si>
  <si>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</si>
  <si>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</si>
  <si>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</si>
  <si>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</si>
  <si>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</si>
  <si>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</si>
  <si>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</si>
  <si>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</si>
  <si>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</si>
  <si>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</si>
  <si>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</si>
  <si>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</si>
  <si>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</si>
  <si>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</si>
  <si>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</si>
  <si>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</si>
  <si>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</si>
  <si>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</si>
  <si>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</si>
  <si>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</si>
  <si>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</si>
  <si>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</si>
  <si>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</si>
  <si>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</si>
  <si>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</si>
  <si>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</si>
  <si>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</si>
  <si>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</si>
  <si>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</si>
  <si>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</si>
  <si>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</si>
  <si>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</si>
  <si>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</si>
  <si>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</si>
  <si>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</si>
  <si>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</si>
  <si>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</si>
  <si>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</si>
  <si>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</si>
  <si>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</si>
  <si>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</si>
  <si>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</si>
  <si>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</si>
  <si>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</si>
  <si>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</si>
  <si>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</si>
  <si>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</si>
  <si>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</si>
  <si>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</si>
  <si>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</si>
  <si>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</si>
  <si>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</si>
  <si>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</si>
  <si>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</si>
  <si>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</si>
  <si>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</si>
  <si>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</si>
  <si>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</si>
  <si>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</si>
  <si>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</si>
  <si>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</si>
  <si>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</si>
  <si>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</si>
  <si>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</si>
  <si>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</si>
  <si>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</si>
  <si>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</si>
  <si>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</si>
  <si>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</si>
  <si>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</si>
  <si>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</si>
  <si>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</si>
  <si>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</si>
  <si>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</si>
  <si>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</si>
  <si>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</si>
  <si>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</si>
  <si>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</si>
  <si>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</si>
  <si>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</si>
  <si>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</si>
  <si>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</si>
  <si>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</si>
  <si>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</si>
  <si>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</si>
  <si>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</si>
  <si>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</si>
  <si>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</si>
  <si>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</si>
  <si>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</si>
  <si>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</si>
  <si>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</si>
  <si>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</si>
  <si>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</si>
  <si>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</si>
  <si>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</si>
  <si>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</si>
  <si>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</si>
  <si>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</si>
  <si>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</si>
  <si>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</si>
  <si>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</si>
  <si>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</si>
  <si>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</si>
  <si>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</si>
  <si>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</si>
  <si>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</si>
  <si>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</si>
  <si>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</si>
  <si>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</si>
  <si>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</si>
  <si>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</si>
  <si>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</si>
  <si>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</si>
  <si>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</si>
  <si>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</si>
  <si>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</si>
  <si>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</si>
  <si>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</si>
  <si>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</si>
  <si>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</si>
  <si>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</si>
  <si>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</si>
  <si>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</si>
  <si>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</si>
  <si>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</si>
  <si>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</si>
  <si>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</si>
  <si>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</si>
  <si>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</si>
  <si>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</si>
  <si>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</si>
  <si>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</si>
  <si>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</si>
  <si>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</si>
  <si>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</si>
  <si>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</si>
  <si>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</si>
  <si>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</si>
  <si>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</si>
  <si>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</si>
  <si>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</si>
  <si>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</si>
  <si>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</si>
  <si>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</si>
  <si>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</si>
  <si>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</si>
  <si>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</si>
  <si>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</si>
  <si>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</si>
  <si>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</si>
  <si>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</si>
  <si>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</si>
  <si>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</si>
  <si>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</si>
  <si>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</si>
  <si>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</si>
  <si>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</si>
  <si>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</si>
  <si>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</si>
  <si>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</si>
  <si>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</si>
  <si>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</si>
  <si>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</si>
  <si>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</si>
  <si>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</si>
  <si>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</si>
  <si>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</si>
  <si>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</si>
  <si>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</si>
  <si>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</si>
  <si>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</si>
  <si>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</si>
  <si>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</si>
  <si>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</si>
  <si>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</si>
  <si>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</si>
  <si>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</si>
  <si>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</si>
  <si>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</si>
  <si>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</si>
  <si>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</si>
  <si>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</si>
  <si>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</si>
  <si>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</si>
  <si>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</si>
  <si>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</si>
  <si>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</si>
  <si>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</si>
  <si>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</si>
  <si>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</si>
  <si>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</si>
  <si>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</si>
  <si>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</si>
  <si>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</si>
  <si>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</si>
  <si>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</si>
  <si>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</si>
  <si>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</si>
  <si>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</si>
  <si>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</si>
  <si>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</si>
  <si>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</si>
  <si>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</si>
  <si>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</si>
  <si>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</si>
  <si>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</si>
  <si>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</si>
  <si>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</si>
  <si>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</si>
  <si>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</si>
  <si>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</si>
  <si>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</si>
  <si>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</si>
  <si>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</si>
  <si>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</si>
  <si>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</si>
  <si>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</si>
  <si>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</si>
  <si>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</si>
  <si>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</si>
  <si>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</si>
  <si>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</si>
  <si>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</si>
  <si>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</si>
  <si>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</si>
  <si>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</si>
  <si>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</si>
  <si>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</si>
  <si>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</si>
  <si>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</si>
  <si>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</si>
  <si>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</si>
  <si>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</si>
  <si>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</si>
  <si>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</si>
  <si>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</si>
  <si>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</si>
  <si>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</si>
  <si>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</si>
  <si>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</si>
  <si>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</si>
  <si>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</si>
  <si>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</si>
  <si>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</si>
  <si>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</si>
  <si>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</si>
  <si>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</si>
  <si>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</si>
  <si>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</si>
  <si>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</si>
  <si>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</si>
  <si>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</si>
  <si>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</si>
  <si>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</si>
  <si>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</si>
  <si>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</si>
  <si>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</si>
  <si>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</si>
  <si>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</si>
  <si>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</si>
  <si>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</si>
  <si>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</si>
  <si>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</si>
  <si>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</si>
  <si>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</si>
  <si>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</si>
  <si>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</si>
  <si>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</si>
  <si>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</si>
  <si>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</si>
  <si>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</si>
  <si>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</si>
  <si>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</si>
  <si>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</si>
  <si>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</si>
  <si>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</si>
  <si>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</si>
  <si>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</si>
  <si>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</si>
  <si>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</si>
  <si>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</si>
  <si>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</si>
  <si>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</si>
  <si>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</si>
  <si>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</si>
  <si>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</si>
  <si>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</si>
  <si>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</si>
  <si>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</si>
  <si>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</si>
  <si>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</si>
  <si>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</si>
  <si>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</si>
  <si>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</si>
  <si>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</si>
  <si>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</si>
  <si>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</si>
  <si>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</si>
  <si>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</si>
  <si>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</si>
  <si>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</si>
  <si>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</si>
  <si>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</si>
  <si>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</si>
  <si>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</si>
  <si>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</si>
  <si>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</si>
  <si>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</si>
  <si>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</si>
  <si>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</si>
  <si>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</si>
  <si>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</si>
  <si>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</si>
  <si>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</si>
  <si>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</si>
  <si>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</si>
  <si>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</si>
  <si>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</si>
  <si>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</si>
  <si>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</si>
  <si>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</si>
  <si>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</si>
  <si>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</si>
  <si>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</si>
  <si>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</si>
  <si>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</si>
  <si>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</si>
  <si>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</si>
  <si>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</si>
  <si>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</si>
  <si>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</si>
  <si>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</si>
  <si>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</si>
  <si>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</si>
  <si>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</si>
  <si>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</si>
  <si>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</si>
  <si>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</si>
  <si>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</si>
  <si>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</si>
  <si>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</si>
  <si>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</si>
  <si>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</si>
  <si>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</si>
  <si>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</si>
  <si>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</si>
  <si>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</si>
  <si>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</si>
  <si>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</si>
  <si>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</si>
  <si>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</si>
  <si>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</si>
  <si>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</si>
  <si>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</si>
  <si>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</si>
  <si>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</si>
  <si>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</si>
  <si>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</si>
  <si>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</si>
  <si>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</si>
  <si>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</si>
  <si>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</si>
  <si>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</si>
  <si>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</si>
  <si>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</si>
  <si>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</si>
  <si>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</si>
  <si>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</si>
  <si>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</si>
  <si>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</si>
  <si>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</si>
  <si>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</si>
  <si>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</si>
  <si>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</si>
  <si>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</si>
  <si>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</si>
  <si>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</si>
  <si>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</si>
  <si>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</si>
  <si>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</si>
  <si>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</si>
  <si>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</si>
  <si>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</si>
  <si>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</si>
  <si>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</si>
  <si>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</si>
  <si>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</si>
  <si>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</si>
  <si>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</si>
  <si>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</si>
  <si>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</si>
  <si>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</si>
  <si>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</si>
  <si>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</si>
  <si>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</si>
  <si>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</si>
  <si>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</si>
  <si>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</si>
  <si>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</si>
  <si>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</si>
  <si>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</si>
  <si>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</si>
  <si>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</si>
  <si>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</si>
  <si>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</si>
  <si>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</si>
  <si>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</si>
  <si>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</si>
  <si>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</si>
  <si>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</si>
  <si>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</si>
  <si>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</si>
  <si>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</si>
  <si>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</si>
  <si>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</si>
  <si>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</si>
  <si>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</si>
  <si>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</si>
  <si>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</si>
  <si>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</si>
  <si>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</si>
  <si>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</si>
  <si>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</si>
  <si>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</si>
  <si>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</si>
  <si>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</si>
  <si>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</si>
  <si>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</si>
  <si>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</si>
  <si>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</si>
  <si>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</si>
  <si>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</si>
  <si>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</si>
  <si>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</si>
  <si>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</si>
  <si>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</si>
  <si>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</si>
  <si>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</si>
  <si>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</si>
  <si>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</si>
  <si>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</si>
  <si>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</si>
  <si>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</si>
  <si>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</si>
  <si>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</si>
  <si>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</si>
  <si>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</si>
  <si>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</si>
  <si>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</si>
  <si>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</si>
  <si>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</si>
  <si>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</si>
  <si>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</si>
  <si>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</si>
  <si>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</si>
  <si>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</si>
  <si>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</si>
  <si>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</si>
  <si>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</si>
  <si>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</si>
  <si>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</si>
  <si>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</si>
  <si>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</si>
  <si>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</si>
  <si>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</si>
  <si>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</si>
  <si>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</si>
  <si>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</si>
  <si>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</si>
  <si>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</si>
  <si>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</si>
  <si>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</si>
  <si>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</si>
  <si>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</si>
  <si>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</si>
  <si>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</si>
  <si>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</si>
  <si>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</si>
  <si>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</si>
  <si>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</si>
  <si>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</si>
  <si>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</si>
  <si>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</si>
  <si>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</si>
  <si>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</si>
  <si>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</si>
  <si>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</si>
  <si>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</si>
  <si>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</si>
  <si>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</si>
  <si>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</si>
  <si>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</si>
  <si>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</si>
  <si>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</si>
  <si>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</si>
  <si>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</si>
  <si>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</si>
  <si>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</si>
  <si>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</si>
  <si>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</si>
  <si>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</si>
  <si>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</si>
  <si>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</si>
  <si>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</si>
  <si>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</si>
  <si>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</si>
  <si>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</si>
  <si>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</si>
  <si>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</si>
  <si>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</si>
  <si>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</si>
  <si>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</si>
  <si>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</si>
  <si>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</si>
  <si>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</si>
  <si>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</si>
  <si>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</si>
  <si>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</si>
  <si>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</si>
  <si>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</si>
  <si>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</si>
  <si>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</si>
  <si>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</si>
  <si>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</si>
  <si>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</si>
  <si>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</si>
  <si>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</si>
  <si>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</si>
  <si>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</si>
  <si>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</si>
  <si>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</si>
  <si>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</si>
  <si>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</si>
  <si>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</si>
  <si>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</si>
  <si>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</si>
  <si>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</si>
  <si>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</si>
  <si>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</si>
  <si>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</si>
  <si>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</si>
  <si>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</si>
  <si>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</si>
  <si>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</si>
  <si>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</si>
  <si>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</si>
  <si>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</si>
  <si>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</si>
  <si>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</si>
  <si>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</si>
  <si>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</si>
  <si>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</si>
  <si>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</si>
  <si>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</si>
  <si>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</si>
  <si>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</si>
  <si>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</si>
  <si>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</si>
  <si>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</si>
  <si>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</si>
  <si>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</si>
  <si>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</si>
  <si>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</si>
  <si>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</si>
  <si>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</si>
  <si>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</si>
  <si>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</si>
  <si>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</si>
  <si>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</si>
  <si>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</si>
  <si>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</si>
  <si>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</si>
  <si>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</si>
  <si>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</si>
  <si>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</si>
  <si>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</si>
  <si>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</si>
  <si>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</si>
  <si>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</si>
  <si>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</si>
  <si>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</si>
  <si>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</si>
  <si>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</si>
  <si>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</si>
  <si>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</si>
  <si>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</si>
  <si>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</si>
  <si>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</si>
  <si>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</si>
  <si>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</si>
  <si>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</si>
  <si>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</si>
  <si>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</si>
  <si>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</si>
  <si>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</si>
  <si>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</si>
  <si>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</si>
  <si>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</si>
  <si>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</si>
  <si>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</si>
  <si>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</si>
  <si>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</si>
  <si>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</si>
  <si>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</si>
  <si>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</si>
  <si>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</si>
  <si>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</si>
  <si>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</si>
  <si>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</si>
  <si>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</si>
  <si>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</si>
  <si>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</si>
  <si>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</si>
  <si>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</si>
  <si>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</si>
  <si>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</si>
  <si>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</si>
  <si>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</si>
  <si>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</si>
  <si>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</si>
  <si>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</si>
  <si>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</si>
  <si>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</si>
  <si>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</si>
  <si>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</si>
  <si>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</si>
  <si>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</si>
  <si>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</si>
  <si>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</si>
  <si>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</si>
  <si>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</si>
  <si>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</si>
  <si>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</si>
  <si>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</si>
  <si>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</si>
  <si>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</si>
  <si>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</si>
  <si>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</si>
  <si>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</si>
  <si>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</si>
  <si>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</si>
  <si>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</si>
  <si>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</si>
  <si>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</si>
  <si>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</si>
  <si>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</si>
  <si>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</si>
  <si>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</si>
  <si>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</si>
  <si>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</si>
  <si>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</si>
  <si>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</si>
  <si>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</si>
  <si>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</si>
  <si>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</si>
  <si>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</si>
  <si>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</si>
  <si>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</si>
  <si>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</si>
  <si>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</si>
  <si>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</si>
  <si>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</si>
  <si>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</si>
  <si>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</si>
  <si>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</si>
  <si>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</si>
  <si>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</si>
  <si>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</si>
  <si>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</si>
  <si>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</si>
  <si>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</si>
  <si>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</si>
  <si>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</si>
  <si>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</si>
  <si>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</si>
  <si>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</si>
  <si>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</si>
  <si>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</si>
  <si>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</si>
  <si>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</si>
  <si>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</si>
  <si>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</si>
  <si>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</si>
  <si>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</si>
  <si>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</si>
  <si>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</si>
  <si>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</si>
  <si>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</si>
  <si>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</si>
  <si>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</si>
  <si>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</si>
  <si>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</si>
  <si>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</si>
  <si>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</si>
  <si>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</si>
  <si>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</si>
  <si>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</si>
  <si>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</si>
  <si>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</si>
  <si>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</si>
  <si>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</si>
  <si>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</si>
  <si>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</si>
  <si>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</si>
  <si>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</si>
  <si>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</si>
  <si>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</si>
  <si>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</si>
  <si>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</si>
  <si>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</si>
  <si>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</si>
  <si>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</si>
  <si>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</si>
  <si>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</si>
  <si>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</si>
  <si>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</si>
  <si>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</si>
  <si>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</si>
  <si>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</si>
  <si>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</si>
  <si>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</si>
  <si>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</si>
  <si>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</si>
  <si>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</si>
  <si>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</si>
  <si>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</si>
  <si>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</si>
  <si>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</si>
  <si>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</si>
  <si>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</si>
  <si>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</si>
  <si>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</si>
  <si>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</si>
  <si>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</si>
  <si>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</si>
  <si>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</si>
  <si>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</si>
  <si>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</si>
  <si>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</si>
  <si>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</si>
  <si>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</si>
  <si>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</si>
  <si>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</si>
  <si>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</si>
  <si>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</si>
  <si>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</si>
  <si>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</si>
  <si>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</si>
  <si>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</si>
  <si>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</si>
  <si>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</si>
  <si>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</si>
  <si>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</si>
  <si>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</si>
  <si>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</si>
  <si>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</si>
  <si>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</si>
  <si>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</si>
  <si>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</si>
  <si>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</si>
  <si>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</si>
  <si>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</si>
  <si>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</si>
  <si>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</si>
  <si>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</si>
  <si>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</si>
  <si>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</si>
  <si>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</si>
  <si>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</si>
  <si>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</si>
  <si>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</si>
  <si>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</si>
  <si>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</si>
  <si>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</si>
  <si>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</si>
  <si>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</si>
  <si>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</si>
  <si>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</si>
  <si>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</si>
  <si>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</si>
  <si>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</si>
  <si>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</si>
  <si>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</si>
  <si>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</si>
  <si>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</si>
  <si>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</si>
  <si>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</si>
  <si>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</si>
  <si>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</si>
  <si>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</si>
  <si>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</si>
  <si>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</si>
  <si>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</si>
  <si>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</si>
  <si>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</si>
  <si>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</si>
  <si>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</si>
  <si>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</si>
  <si>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</si>
  <si>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</si>
  <si>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</si>
  <si>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</si>
  <si>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</si>
  <si>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</si>
  <si>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</si>
  <si>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</si>
  <si>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</si>
  <si>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</si>
  <si>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</si>
  <si>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</si>
  <si>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</si>
  <si>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</si>
  <si>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</si>
  <si>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</si>
  <si>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</si>
  <si>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</si>
  <si>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</si>
  <si>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</si>
  <si>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</si>
  <si>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</si>
  <si>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</si>
  <si>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</si>
  <si>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</si>
  <si>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</si>
  <si>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</si>
  <si>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</si>
  <si>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</si>
  <si>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</si>
  <si>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</si>
  <si>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</si>
  <si>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</si>
  <si>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</si>
  <si>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</si>
  <si>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</si>
  <si>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</si>
  <si>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</si>
  <si>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</si>
  <si>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</si>
  <si>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</si>
  <si>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</si>
  <si>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</si>
  <si>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</si>
  <si>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</si>
  <si>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</si>
  <si>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</si>
  <si>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</si>
  <si>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</si>
  <si>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</si>
  <si>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</si>
  <si>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</si>
  <si>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</si>
  <si>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</si>
  <si>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</si>
  <si>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</si>
  <si>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</si>
  <si>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</si>
  <si>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</si>
  <si>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</si>
  <si>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</si>
  <si>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</si>
  <si>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</si>
  <si>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</si>
  <si>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</si>
  <si>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</si>
  <si>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</si>
  <si>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</si>
  <si>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</si>
  <si>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</si>
  <si>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</si>
  <si>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</si>
  <si>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</si>
  <si>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</si>
  <si>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</si>
  <si>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</si>
  <si>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</si>
  <si>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</si>
  <si>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</si>
  <si>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</si>
  <si>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</si>
  <si>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</si>
  <si>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</si>
  <si>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</si>
  <si>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</si>
  <si>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</si>
  <si>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</si>
  <si>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</si>
  <si>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</si>
  <si>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</si>
  <si>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</si>
  <si>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</si>
  <si>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</si>
  <si>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</si>
  <si>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</si>
  <si>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</si>
  <si>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</si>
  <si>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</si>
  <si>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</si>
  <si>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</si>
  <si>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</si>
  <si>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</si>
  <si>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</si>
  <si>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</si>
  <si>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</si>
  <si>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</si>
  <si>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</si>
  <si>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</si>
  <si>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</si>
  <si>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</si>
  <si>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</si>
  <si>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</si>
  <si>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</si>
  <si>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</si>
  <si>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</si>
  <si>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</si>
  <si>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</si>
  <si>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</si>
  <si>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</si>
  <si>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</si>
  <si>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</si>
  <si>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</si>
  <si>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</si>
  <si>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</si>
  <si>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</si>
  <si>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</si>
  <si>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</si>
  <si>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</si>
  <si>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</si>
  <si>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</si>
  <si>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</si>
  <si>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</si>
  <si>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</si>
  <si>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</si>
  <si>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</si>
  <si>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</si>
  <si>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</si>
  <si>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</si>
  <si>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</si>
  <si>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</si>
  <si>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</si>
  <si>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</si>
  <si>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</si>
  <si>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</si>
  <si>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</si>
  <si>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</si>
  <si>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</si>
  <si>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</si>
  <si>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</si>
  <si>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</si>
  <si>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</si>
  <si>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</si>
  <si>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</si>
  <si>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</si>
  <si>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</si>
  <si>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</si>
  <si>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</si>
  <si>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</si>
  <si>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</si>
  <si>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</si>
  <si>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</si>
  <si>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</si>
  <si>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</si>
  <si>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</si>
  <si>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</si>
  <si>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</si>
  <si>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</si>
  <si>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</si>
  <si>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</si>
  <si>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</si>
  <si>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</si>
  <si>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</si>
  <si>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</si>
  <si>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</si>
  <si>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</si>
  <si>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</si>
  <si>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</si>
  <si>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</si>
  <si>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</si>
  <si>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</si>
  <si>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</si>
  <si>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</si>
  <si>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</si>
  <si>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</si>
  <si>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</si>
  <si>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</si>
  <si>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</si>
  <si>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</si>
  <si>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</si>
  <si>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</si>
  <si>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</si>
  <si>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</si>
  <si>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</si>
  <si>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</si>
  <si>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</si>
  <si>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</si>
  <si>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</si>
  <si>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</si>
  <si>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</si>
  <si>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</si>
  <si>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</si>
  <si>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</si>
  <si>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</si>
  <si>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</si>
  <si>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</si>
  <si>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</si>
  <si>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</si>
  <si>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</si>
  <si>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</si>
  <si>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</si>
  <si>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</si>
  <si>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</si>
  <si>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</si>
  <si>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</si>
  <si>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</si>
  <si>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</si>
  <si>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</si>
  <si>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</si>
  <si>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</si>
  <si>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</si>
  <si>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</si>
  <si>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</si>
  <si>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</si>
  <si>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</si>
  <si>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</si>
  <si>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</si>
  <si>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</si>
  <si>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</si>
  <si>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</si>
  <si>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</si>
  <si>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</si>
  <si>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</si>
  <si>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</si>
  <si>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</si>
  <si>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</si>
  <si>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</si>
  <si>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</si>
  <si>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</si>
  <si>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</si>
  <si>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</si>
  <si>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</si>
  <si>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</si>
  <si>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</si>
  <si>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</si>
  <si>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</si>
  <si>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</si>
  <si>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</si>
  <si>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</si>
  <si>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</si>
  <si>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</si>
  <si>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</si>
  <si>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</si>
  <si>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</si>
  <si>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</si>
  <si>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</si>
  <si>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</si>
  <si>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</si>
  <si>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</si>
  <si>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</si>
  <si>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</si>
  <si>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</si>
  <si>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</si>
  <si>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</si>
  <si>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</si>
  <si>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</si>
  <si>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</si>
  <si>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</si>
  <si>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</si>
  <si>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</si>
  <si>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</si>
  <si>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</si>
  <si>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</si>
  <si>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</si>
  <si>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</si>
  <si>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</si>
  <si>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</si>
  <si>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</si>
  <si>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</si>
  <si>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</si>
  <si>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</si>
  <si>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</si>
  <si>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</si>
  <si>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</si>
  <si>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</si>
  <si>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</si>
  <si>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</si>
  <si>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</si>
  <si>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</si>
  <si>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</si>
  <si>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</si>
  <si>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</si>
  <si>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</si>
  <si>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</si>
  <si>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</si>
  <si>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</si>
  <si>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</si>
  <si>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</si>
  <si>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</si>
  <si>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</si>
  <si>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</si>
  <si>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</si>
  <si>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</si>
  <si>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</si>
  <si>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</si>
  <si>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</si>
  <si>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</si>
  <si>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</si>
  <si>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</si>
  <si>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</si>
  <si>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</si>
  <si>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</si>
  <si>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</si>
  <si>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</si>
  <si>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</si>
  <si>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</si>
  <si>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</si>
  <si>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</si>
  <si>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</si>
  <si>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</si>
  <si>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</si>
  <si>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</si>
  <si>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</si>
  <si>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</si>
  <si>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</si>
  <si>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</si>
  <si>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</si>
  <si>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</si>
  <si>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</si>
  <si>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</si>
  <si>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</si>
  <si>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</si>
  <si>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</si>
  <si>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</si>
  <si>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</si>
  <si>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</si>
  <si>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</si>
  <si>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</si>
  <si>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</si>
  <si>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</si>
  <si>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</si>
  <si>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</si>
  <si>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</si>
  <si>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</si>
  <si>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</si>
  <si>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</si>
  <si>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</si>
  <si>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</si>
  <si>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</si>
  <si>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</si>
  <si>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</si>
  <si>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</si>
  <si>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</si>
  <si>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</si>
  <si>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</si>
  <si>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</si>
  <si>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</si>
  <si>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</si>
  <si>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</si>
  <si>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</si>
  <si>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</si>
  <si>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</si>
  <si>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</si>
  <si>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</si>
  <si>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</si>
  <si>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</si>
  <si>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</si>
  <si>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</si>
  <si>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</si>
  <si>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</si>
  <si>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</si>
  <si>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</si>
  <si>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</si>
  <si>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</si>
  <si>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</si>
  <si>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</si>
  <si>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</si>
  <si>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</si>
  <si>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</si>
  <si>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</si>
  <si>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</si>
  <si>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</si>
  <si>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</si>
  <si>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</si>
  <si>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</si>
  <si>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</si>
  <si>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</si>
  <si>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</si>
  <si>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</si>
  <si>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</si>
  <si>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</si>
  <si>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</si>
  <si>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</si>
  <si>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</si>
  <si>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</si>
  <si>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</si>
  <si>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</si>
  <si>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</si>
  <si>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</si>
  <si>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</si>
  <si>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</si>
  <si>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</si>
  <si>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</si>
  <si>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</si>
  <si>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</si>
  <si>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</si>
  <si>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</si>
  <si>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</si>
  <si>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</si>
  <si>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</si>
  <si>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</si>
  <si>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</si>
  <si>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</si>
  <si>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</si>
  <si>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</si>
  <si>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</si>
  <si>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</si>
  <si>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</si>
  <si>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</si>
  <si>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</si>
  <si>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</si>
  <si>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</si>
  <si>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</si>
  <si>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</si>
  <si>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</si>
  <si>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</si>
  <si>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</si>
  <si>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</si>
  <si>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</si>
  <si>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</si>
  <si>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</si>
  <si>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</si>
  <si>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</si>
  <si>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</si>
  <si>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</si>
  <si>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</si>
  <si>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</si>
  <si>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</si>
  <si>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</si>
  <si>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</si>
  <si>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</si>
  <si>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</si>
  <si>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</si>
  <si>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</si>
  <si>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</si>
  <si>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</si>
  <si>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</si>
  <si>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</si>
  <si>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</si>
  <si>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</si>
  <si>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</si>
  <si>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</si>
  <si>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</si>
  <si>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</si>
  <si>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</si>
  <si>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</si>
  <si>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</si>
  <si>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</si>
  <si>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</si>
  <si>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</si>
  <si>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</si>
  <si>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</si>
  <si>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</si>
  <si>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</si>
  <si>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</si>
  <si>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</si>
  <si>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</si>
  <si>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</si>
  <si>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</si>
  <si>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</si>
  <si>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</si>
  <si>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</si>
  <si>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</si>
  <si>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</si>
  <si>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</si>
  <si>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</si>
  <si>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</si>
  <si>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</si>
  <si>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</si>
  <si>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</si>
  <si>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</si>
  <si>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</si>
  <si>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</si>
  <si>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</si>
  <si>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</si>
  <si>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</si>
  <si>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</si>
  <si>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</si>
  <si>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</si>
  <si>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</si>
  <si>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</si>
  <si>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</si>
  <si>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</si>
  <si>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</si>
  <si>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</si>
  <si>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</si>
  <si>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</si>
  <si>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</si>
  <si>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</si>
  <si>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</si>
  <si>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</si>
  <si>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</si>
  <si>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</si>
  <si>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</si>
  <si>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</si>
  <si>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</si>
  <si>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</si>
  <si>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</si>
  <si>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</si>
  <si>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</si>
  <si>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</si>
  <si>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</si>
  <si>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</si>
  <si>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</si>
  <si>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</si>
  <si>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</si>
  <si>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</si>
  <si>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</si>
  <si>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</si>
  <si>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</si>
  <si>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</si>
  <si>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</si>
  <si>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</si>
  <si>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</si>
  <si>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</si>
  <si>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</si>
  <si>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</si>
  <si>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</si>
  <si>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</si>
  <si>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</si>
  <si>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</si>
  <si>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</si>
  <si>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</si>
  <si>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</si>
  <si>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</si>
  <si>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</si>
  <si>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</si>
  <si>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</si>
  <si>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</si>
  <si>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</si>
  <si>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</si>
  <si>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</si>
  <si>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</si>
  <si>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</si>
  <si>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</si>
  <si>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</si>
  <si>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</si>
  <si>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</si>
  <si>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</si>
  <si>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</si>
  <si>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</si>
  <si>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</si>
  <si>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</si>
  <si>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</si>
  <si>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</si>
  <si>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</si>
  <si>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</si>
  <si>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</si>
  <si>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</si>
  <si>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</si>
  <si>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</si>
  <si>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</si>
  <si>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</si>
  <si>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</si>
  <si>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</si>
  <si>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</si>
  <si>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</si>
  <si>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</si>
  <si>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</si>
  <si>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</si>
  <si>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</si>
  <si>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</si>
  <si>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</si>
  <si>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</si>
  <si>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</si>
  <si>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</si>
  <si>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</si>
  <si>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</si>
  <si>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</si>
  <si>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</si>
  <si>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</si>
  <si>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</si>
  <si>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</si>
  <si>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</si>
  <si>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</si>
  <si>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</si>
  <si>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</si>
  <si>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</si>
  <si>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</si>
  <si>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</si>
  <si>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</si>
  <si>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</si>
  <si>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</si>
  <si>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</si>
  <si>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</si>
  <si>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</si>
  <si>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</si>
  <si>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</si>
  <si>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</si>
  <si>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</si>
  <si>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</si>
  <si>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</si>
  <si>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</si>
  <si>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</si>
  <si>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</si>
  <si>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</si>
  <si>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</si>
  <si>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</si>
  <si>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</si>
  <si>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</si>
  <si>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</si>
  <si>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</si>
  <si>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</si>
  <si>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</si>
  <si>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</si>
  <si>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</si>
  <si>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</si>
  <si>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</si>
  <si>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</si>
  <si>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</si>
  <si>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</si>
  <si>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</si>
  <si>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</si>
  <si>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</si>
  <si>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</si>
  <si>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</si>
  <si>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</si>
  <si>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</si>
  <si>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</si>
  <si>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</si>
  <si>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</si>
  <si>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</si>
  <si>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</si>
  <si>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</si>
  <si>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</si>
  <si>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</si>
  <si>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</si>
  <si>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</si>
  <si>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</si>
  <si>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</si>
  <si>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</si>
  <si>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</si>
  <si>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</si>
  <si>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</si>
  <si>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</si>
  <si>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</si>
  <si>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</si>
  <si>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</si>
  <si>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</si>
  <si>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</si>
  <si>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</si>
  <si>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</si>
  <si>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</si>
  <si>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</si>
  <si>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</si>
  <si>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</si>
  <si>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</si>
  <si>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</si>
  <si>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</si>
  <si>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</si>
  <si>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</si>
  <si>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</si>
  <si>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</si>
  <si>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</si>
  <si>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</si>
  <si>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</si>
  <si>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</si>
  <si>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</si>
  <si>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</si>
  <si>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</si>
  <si>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</si>
  <si>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</si>
  <si>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</si>
  <si>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</si>
  <si>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</si>
  <si>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</si>
  <si>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</si>
  <si>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</si>
  <si>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</si>
  <si>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</si>
  <si>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</si>
  <si>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</si>
  <si>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</si>
  <si>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</si>
  <si>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</si>
  <si>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</si>
  <si>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</si>
  <si>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</si>
  <si>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</si>
  <si>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</si>
  <si>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</si>
  <si>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</si>
  <si>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</si>
  <si>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</si>
  <si>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</si>
  <si>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</si>
  <si>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</si>
  <si>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</si>
  <si>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</si>
  <si>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</si>
  <si>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</si>
  <si>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</si>
  <si>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</si>
  <si>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</si>
  <si>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</si>
  <si>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</si>
  <si>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</si>
  <si>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</si>
  <si>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</si>
  <si>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</si>
  <si>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</si>
  <si>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</si>
  <si>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</si>
  <si>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</si>
  <si>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</si>
  <si>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</si>
  <si>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</si>
  <si>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</si>
  <si>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</si>
  <si>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</si>
  <si>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</si>
  <si>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</si>
  <si>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</si>
  <si>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</si>
  <si>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</si>
  <si>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</si>
  <si>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</si>
  <si>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</si>
  <si>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</si>
  <si>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</si>
  <si>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</si>
  <si>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</si>
  <si>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</si>
  <si>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</si>
  <si>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</si>
  <si>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</si>
  <si>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</si>
  <si>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</si>
  <si>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</si>
  <si>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</si>
  <si>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</si>
  <si>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</si>
  <si>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</si>
  <si>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</si>
  <si>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</si>
  <si>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</si>
  <si>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</si>
  <si>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</si>
  <si>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</si>
  <si>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</si>
  <si>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</si>
  <si>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</si>
  <si>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</si>
  <si>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</si>
  <si>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</si>
  <si>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</si>
  <si>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</si>
  <si>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</si>
  <si>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</si>
  <si>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</si>
  <si>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</si>
  <si>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</si>
  <si>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</si>
  <si>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</si>
  <si>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</si>
  <si>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</si>
  <si>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</si>
  <si>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</si>
  <si>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</si>
  <si>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</si>
  <si>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</si>
  <si>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</si>
  <si>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</si>
  <si>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</si>
  <si>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</si>
  <si>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</si>
  <si>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</si>
  <si>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</si>
  <si>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</si>
  <si>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</si>
  <si>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</si>
  <si>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</si>
  <si>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</si>
  <si>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</si>
  <si>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</si>
  <si>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</si>
  <si>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</si>
  <si>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</si>
  <si>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</si>
  <si>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</si>
  <si>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</si>
  <si>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</si>
  <si>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</si>
  <si>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</si>
  <si>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</si>
  <si>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</si>
  <si>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</si>
  <si>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</si>
  <si>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</si>
  <si>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</si>
  <si>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</si>
  <si>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</si>
  <si>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</si>
  <si>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</si>
  <si>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</si>
  <si>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</si>
  <si>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</si>
  <si>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</si>
  <si>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</si>
  <si>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</si>
  <si>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</si>
  <si>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</si>
  <si>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</si>
  <si>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</si>
  <si>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</si>
  <si>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</si>
  <si>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</si>
  <si>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</si>
  <si>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</si>
  <si>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</si>
  <si>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</si>
  <si>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</si>
  <si>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</si>
  <si>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</si>
  <si>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</si>
  <si>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</si>
  <si>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</si>
  <si>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</si>
  <si>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</si>
  <si>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</si>
  <si>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</si>
  <si>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</si>
  <si>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</si>
  <si>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</si>
  <si>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</si>
  <si>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</si>
  <si>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</si>
  <si>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</si>
  <si>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</si>
  <si>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</si>
  <si>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</si>
  <si>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</si>
  <si>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</si>
  <si>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</si>
  <si>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</si>
  <si>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</si>
  <si>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</si>
  <si>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</si>
  <si>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</si>
  <si>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</si>
  <si>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</si>
  <si>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</si>
  <si>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</si>
  <si>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</si>
  <si>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</si>
  <si>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</si>
  <si>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</si>
  <si>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</si>
  <si>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</si>
  <si>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</si>
  <si>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</si>
  <si>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</si>
  <si>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</si>
  <si>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</si>
  <si>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</si>
  <si>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</si>
  <si>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</si>
  <si>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</si>
  <si>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</si>
  <si>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</si>
  <si>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</si>
  <si>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</si>
  <si>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</si>
  <si>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</si>
  <si>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</si>
  <si>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</si>
  <si>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</si>
  <si>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</si>
  <si>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</si>
  <si>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</si>
  <si>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</si>
  <si>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</si>
  <si>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</si>
  <si>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</si>
  <si>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</si>
  <si>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</si>
  <si>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</si>
  <si>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</si>
  <si>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</si>
  <si>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</si>
  <si>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</si>
  <si>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</si>
  <si>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</si>
  <si>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</si>
  <si>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</si>
  <si>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</si>
  <si>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</si>
  <si>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</si>
  <si>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</si>
  <si>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</si>
  <si>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</si>
  <si>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</si>
  <si>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</si>
  <si>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</si>
  <si>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</si>
  <si>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</si>
  <si>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</si>
  <si>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</si>
  <si>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</si>
  <si>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</si>
  <si>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</si>
  <si>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</si>
  <si>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</si>
  <si>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</si>
  <si>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</si>
  <si>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</si>
  <si>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</si>
  <si>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</si>
  <si>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</si>
  <si>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</si>
  <si>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</si>
  <si>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</si>
  <si>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</si>
  <si>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</si>
  <si>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</si>
  <si>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</si>
  <si>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</si>
  <si>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</si>
  <si>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</si>
  <si>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</si>
  <si>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</si>
  <si>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</si>
  <si>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</si>
  <si>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</si>
  <si>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</si>
  <si>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</si>
  <si>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</si>
  <si>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</si>
  <si>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</si>
  <si>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</si>
  <si>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</si>
  <si>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</si>
  <si>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</si>
  <si>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</si>
  <si>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</si>
  <si>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</si>
  <si>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</si>
  <si>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</si>
  <si>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</si>
  <si>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</si>
  <si>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</si>
  <si>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</si>
  <si>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</si>
  <si>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</si>
  <si>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</si>
  <si>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</si>
  <si>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</si>
  <si>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</si>
  <si>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</si>
  <si>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</si>
  <si>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</si>
  <si>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</si>
  <si>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</si>
  <si>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</si>
  <si>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</si>
  <si>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</si>
  <si>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</si>
  <si>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</si>
  <si>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</si>
  <si>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</si>
  <si>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</si>
  <si>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</si>
  <si>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</si>
  <si>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</si>
  <si>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</si>
  <si>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</si>
  <si>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</si>
  <si>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</si>
  <si>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</si>
  <si>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</si>
  <si>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</si>
  <si>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</si>
  <si>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</si>
  <si>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</si>
  <si>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</si>
  <si>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</si>
  <si>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</si>
  <si>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</si>
  <si>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</si>
  <si>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</si>
  <si>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</si>
  <si>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</si>
  <si>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</si>
  <si>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</si>
  <si>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</si>
  <si>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</si>
  <si>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</si>
  <si>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</si>
  <si>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</si>
  <si>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</si>
  <si>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</si>
  <si>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</si>
  <si>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</si>
  <si>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</si>
  <si>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</si>
  <si>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</si>
  <si>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</si>
  <si>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</si>
  <si>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</si>
  <si>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</si>
  <si>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</si>
  <si>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</si>
  <si>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</si>
  <si>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</si>
  <si>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</si>
  <si>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</si>
  <si>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</si>
  <si>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</si>
  <si>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</si>
  <si>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</si>
  <si>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</si>
  <si>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</si>
  <si>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</si>
  <si>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</si>
  <si>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</si>
  <si>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</si>
  <si>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</si>
  <si>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</si>
  <si>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</si>
  <si>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</si>
  <si>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</si>
  <si>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</si>
  <si>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</si>
  <si>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</si>
  <si>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</si>
  <si>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</si>
  <si>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</si>
  <si>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</si>
  <si>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</si>
  <si>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</si>
  <si>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</si>
  <si>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</si>
  <si>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</si>
  <si>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</si>
  <si>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</si>
  <si>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</si>
  <si>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</si>
  <si>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</si>
  <si>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</si>
  <si>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</si>
  <si>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</si>
  <si>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</si>
  <si>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</si>
  <si>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</si>
  <si>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</si>
  <si>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</si>
  <si>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</si>
  <si>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</si>
  <si>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</si>
  <si>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</si>
  <si>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</si>
  <si>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</si>
  <si>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</si>
  <si>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</si>
  <si>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</si>
  <si>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</si>
  <si>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</si>
  <si>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</si>
  <si>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</si>
  <si>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</si>
  <si>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</si>
  <si>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</si>
  <si>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</si>
  <si>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</si>
  <si>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</si>
  <si>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</si>
  <si>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</si>
  <si>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</si>
  <si>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</si>
  <si>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</si>
  <si>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</si>
  <si>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</si>
  <si>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</si>
  <si>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</si>
  <si>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</si>
  <si>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</si>
  <si>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</si>
  <si>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</si>
  <si>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</si>
  <si>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</si>
  <si>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</si>
  <si>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</si>
  <si>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</si>
  <si>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</si>
  <si>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</si>
  <si>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</si>
  <si>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</si>
  <si>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</si>
  <si>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</si>
  <si>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</si>
  <si>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</si>
  <si>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</si>
  <si>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</si>
  <si>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</si>
  <si>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</si>
  <si>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</si>
  <si>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</si>
  <si>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</si>
  <si>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</si>
  <si>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</si>
  <si>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</si>
  <si>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</si>
  <si>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</si>
  <si>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</si>
  <si>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</si>
  <si>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</si>
  <si>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</si>
  <si>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</si>
  <si>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</si>
  <si>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</si>
  <si>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</si>
  <si>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</si>
  <si>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</si>
  <si>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</si>
  <si>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</si>
  <si>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</si>
  <si>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</si>
  <si>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</si>
  <si>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</si>
  <si>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</si>
  <si>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</si>
  <si>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</si>
  <si>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</si>
  <si>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</si>
  <si>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</si>
  <si>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</si>
  <si>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</si>
  <si>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</si>
  <si>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</si>
  <si>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</si>
  <si>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</si>
  <si>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</si>
  <si>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</si>
  <si>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</si>
  <si>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</si>
  <si>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</si>
  <si>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</si>
  <si>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</si>
  <si>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</si>
  <si>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</si>
  <si>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</si>
  <si>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</si>
  <si>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</si>
  <si>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</si>
  <si>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</si>
  <si>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</si>
  <si>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</si>
  <si>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</si>
  <si>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</si>
  <si>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</si>
  <si>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</si>
  <si>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</si>
  <si>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</si>
  <si>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</si>
  <si>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</si>
  <si>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</si>
  <si>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</si>
  <si>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</si>
  <si>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</si>
  <si>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</si>
  <si>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</si>
  <si>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</si>
  <si>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</si>
  <si>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</si>
  <si>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</si>
  <si>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</si>
  <si>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</si>
  <si>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</si>
  <si>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</si>
  <si>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</si>
  <si>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</si>
  <si>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</si>
  <si>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</si>
  <si>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</si>
  <si>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</si>
  <si>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</si>
  <si>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</si>
  <si>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</si>
  <si>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</si>
  <si>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</si>
  <si>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</si>
  <si>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</si>
  <si>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</si>
  <si>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</si>
  <si>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</si>
  <si>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</si>
  <si>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</si>
  <si>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</si>
  <si>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</si>
  <si>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</si>
  <si>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</si>
  <si>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</si>
  <si>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</si>
  <si>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</si>
  <si>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</si>
  <si>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</si>
  <si>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</si>
  <si>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</si>
  <si>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</si>
  <si>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</si>
  <si>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</si>
  <si>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</si>
  <si>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</si>
  <si>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</si>
  <si>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</si>
  <si>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</si>
  <si>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</si>
  <si>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</si>
  <si>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</si>
  <si>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</si>
  <si>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</si>
  <si>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</si>
  <si>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</si>
  <si>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</si>
  <si>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</si>
  <si>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</si>
  <si>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</si>
  <si>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</si>
  <si>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</si>
  <si>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</si>
  <si>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</si>
  <si>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</si>
  <si>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</si>
  <si>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</si>
  <si>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</si>
  <si>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</si>
  <si>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</si>
  <si>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</si>
  <si>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</si>
  <si>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</si>
  <si>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</si>
  <si>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</si>
  <si>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</si>
  <si>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</si>
  <si>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</si>
  <si>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</si>
  <si>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</si>
  <si>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</si>
  <si>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</si>
  <si>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</si>
  <si>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</si>
  <si>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</si>
  <si>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</si>
  <si>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</si>
  <si>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</si>
  <si>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</si>
  <si>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</si>
  <si>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</si>
  <si>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</si>
  <si>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</si>
  <si>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</si>
  <si>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</si>
  <si>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</si>
  <si>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</si>
  <si>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</si>
  <si>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</si>
  <si>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</si>
  <si>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</si>
  <si>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</si>
  <si>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</si>
  <si>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</si>
  <si>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</si>
  <si>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</si>
  <si>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</si>
  <si>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</si>
  <si>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</si>
  <si>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</si>
  <si>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</si>
  <si>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</si>
  <si>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</si>
  <si>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</si>
  <si>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</si>
  <si>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</si>
  <si>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</si>
  <si>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</si>
  <si>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</si>
  <si>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</si>
  <si>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</si>
  <si>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</si>
  <si>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</si>
  <si>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</si>
  <si>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</si>
  <si>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</si>
  <si>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</si>
  <si>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</si>
  <si>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</si>
  <si>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</si>
  <si>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</si>
  <si>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</si>
  <si>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</si>
  <si>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</si>
  <si>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</si>
  <si>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</si>
  <si>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</si>
  <si>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</si>
  <si>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</si>
  <si>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</si>
  <si>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</si>
  <si>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</si>
  <si>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</si>
  <si>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</si>
  <si>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</si>
  <si>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</si>
  <si>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</si>
  <si>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</si>
  <si>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</si>
  <si>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</si>
  <si>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</si>
  <si>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</si>
  <si>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</si>
  <si>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</si>
  <si>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</si>
  <si>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</si>
  <si>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</si>
  <si>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</si>
  <si>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</si>
  <si>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</si>
  <si>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</si>
  <si>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</si>
  <si>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</si>
  <si>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</si>
  <si>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</si>
  <si>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</si>
  <si>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</si>
  <si>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</si>
  <si>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</si>
  <si>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</si>
  <si>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</si>
  <si>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</si>
  <si>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</si>
  <si>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</si>
  <si>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</si>
  <si>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</si>
  <si>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</si>
  <si>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</si>
  <si>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</si>
  <si>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</si>
  <si>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</si>
  <si>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</si>
  <si>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</si>
  <si>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</si>
  <si>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</si>
  <si>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</si>
  <si>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</si>
  <si>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</si>
  <si>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</si>
  <si>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</si>
  <si>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</si>
  <si>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</si>
  <si>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</si>
  <si>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</si>
  <si>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</si>
  <si>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</si>
  <si>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</si>
  <si>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</si>
  <si>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</si>
  <si>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</si>
  <si>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</si>
  <si>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</si>
  <si>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</si>
  <si>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</si>
  <si>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</si>
  <si>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</si>
  <si>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</si>
  <si>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</si>
  <si>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</si>
  <si>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</si>
  <si>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</si>
  <si>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</si>
  <si>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</si>
  <si>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</si>
  <si>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</si>
  <si>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</si>
  <si>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</si>
  <si>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</si>
  <si>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</si>
  <si>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</si>
  <si>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</si>
  <si>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</si>
  <si>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</si>
  <si>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</si>
  <si>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</si>
  <si>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</si>
  <si>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</si>
  <si>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</si>
  <si>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</si>
  <si>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</si>
  <si>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</si>
  <si>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</si>
  <si>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</si>
  <si>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</si>
  <si>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</si>
  <si>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</si>
  <si>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</si>
  <si>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</si>
  <si>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</si>
  <si>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</si>
  <si>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</si>
  <si>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</si>
  <si>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</si>
  <si>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</si>
  <si>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</si>
  <si>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</si>
  <si>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</si>
  <si>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</si>
  <si>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</si>
  <si>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</si>
  <si>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</si>
  <si>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</si>
  <si>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</si>
  <si>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</si>
  <si>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</si>
  <si>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</si>
  <si>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</si>
  <si>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</si>
  <si>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</si>
  <si>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</si>
  <si>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</si>
  <si>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</si>
  <si>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</si>
  <si>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</si>
  <si>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</si>
  <si>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</si>
  <si>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</si>
  <si>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</si>
  <si>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</si>
  <si>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</si>
  <si>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</si>
  <si>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</si>
  <si>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</si>
  <si>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</si>
  <si>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</si>
  <si>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</si>
  <si>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</si>
  <si>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</si>
  <si>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</si>
  <si>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</si>
  <si>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</si>
  <si>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</si>
  <si>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</si>
  <si>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</si>
  <si>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</si>
  <si>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</si>
  <si>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</si>
  <si>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</si>
  <si>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</si>
  <si>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</si>
  <si>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</si>
  <si>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</si>
  <si>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</si>
  <si>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</si>
  <si>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</si>
  <si>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</si>
  <si>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</si>
  <si>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</si>
  <si>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</si>
  <si>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</si>
  <si>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</si>
  <si>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</si>
  <si>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</si>
  <si>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</si>
  <si>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</si>
  <si>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</si>
  <si>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</si>
  <si>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</si>
  <si>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</si>
  <si>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</si>
  <si>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</si>
  <si>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</si>
  <si>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</si>
  <si>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</si>
  <si>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</si>
  <si>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</si>
  <si>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</si>
  <si>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</si>
  <si>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</si>
  <si>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</si>
  <si>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</si>
  <si>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</si>
  <si>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</si>
  <si>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</si>
  <si>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</si>
  <si>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</si>
  <si>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</si>
  <si>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</si>
  <si>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</si>
  <si>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</si>
  <si>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</si>
  <si>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</si>
  <si>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</si>
  <si>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</si>
  <si>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</si>
  <si>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</si>
  <si>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</si>
  <si>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</si>
  <si>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</si>
  <si>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</si>
  <si>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</si>
  <si>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</si>
  <si>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</si>
  <si>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</si>
  <si>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</si>
  <si>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</si>
  <si>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</si>
  <si>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</si>
  <si>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</si>
  <si>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</si>
  <si>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</si>
  <si>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</si>
  <si>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</si>
  <si>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</si>
  <si>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</si>
  <si>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</si>
  <si>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</si>
  <si>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</si>
  <si>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</si>
  <si>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</si>
  <si>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</si>
  <si>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</si>
  <si>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</si>
  <si>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</si>
  <si>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</si>
  <si>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</si>
  <si>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</si>
  <si>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</si>
  <si>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</si>
  <si>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</si>
  <si>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</si>
  <si>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</si>
  <si>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</si>
  <si>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</si>
  <si>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</si>
  <si>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</si>
  <si>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</si>
  <si>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</si>
  <si>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</si>
  <si>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</si>
  <si>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</si>
  <si>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</si>
  <si>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</si>
  <si>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</si>
  <si>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</si>
  <si>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</si>
  <si>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</si>
  <si>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</si>
  <si>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</si>
  <si>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</si>
  <si>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</si>
  <si>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</si>
  <si>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</si>
  <si>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</si>
  <si>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</si>
  <si>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</si>
  <si>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</si>
  <si>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</si>
  <si>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</si>
  <si>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</si>
  <si>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</si>
  <si>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</si>
  <si>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</si>
  <si>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</si>
  <si>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</si>
  <si>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</si>
  <si>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</si>
  <si>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</si>
  <si>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</si>
  <si>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</si>
  <si>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</si>
  <si>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</si>
  <si>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</si>
  <si>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</si>
  <si>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</si>
  <si>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</si>
  <si>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</si>
  <si>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</si>
  <si>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</si>
  <si>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</si>
  <si>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</si>
  <si>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</si>
  <si>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</si>
  <si>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</si>
  <si>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</si>
  <si>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</si>
  <si>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</si>
  <si>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</si>
  <si>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</si>
  <si>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</si>
  <si>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</si>
  <si>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</si>
  <si>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</si>
  <si>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</si>
  <si>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</si>
  <si>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</si>
  <si>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</si>
  <si>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</si>
  <si>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</si>
  <si>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</si>
  <si>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</si>
  <si>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</si>
  <si>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</si>
  <si>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</si>
  <si>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</si>
  <si>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</si>
  <si>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</si>
  <si>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</si>
  <si>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</si>
  <si>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</si>
  <si>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</si>
  <si>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</si>
  <si>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</si>
  <si>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</si>
  <si>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</si>
  <si>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</si>
  <si>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</si>
  <si>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</si>
  <si>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</si>
  <si>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</si>
  <si>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</si>
  <si>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</si>
  <si>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</si>
  <si>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</si>
  <si>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</si>
  <si>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</si>
  <si>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</si>
  <si>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</si>
  <si>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</si>
  <si>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</si>
  <si>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</si>
  <si>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</si>
  <si>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</si>
  <si>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</si>
  <si>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</si>
  <si>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</si>
  <si>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</si>
  <si>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</si>
  <si>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</si>
  <si>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</si>
  <si>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</si>
  <si>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</si>
  <si>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</si>
  <si>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</si>
  <si>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</si>
  <si>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</si>
  <si>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</si>
  <si>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</si>
  <si>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</si>
  <si>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</si>
  <si>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</si>
  <si>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</si>
  <si>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</si>
  <si>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</si>
  <si>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</si>
  <si>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</si>
  <si>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</si>
  <si>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</si>
  <si>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</si>
  <si>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</si>
  <si>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</si>
  <si>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</si>
  <si>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</si>
  <si>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</si>
  <si>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</si>
  <si>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</si>
  <si>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</si>
  <si>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</si>
  <si>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</si>
  <si>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</si>
  <si>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</si>
  <si>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</si>
  <si>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</si>
  <si>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</si>
  <si>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</si>
  <si>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</si>
  <si>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</si>
  <si>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</si>
  <si>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</si>
  <si>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</si>
  <si>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</si>
  <si>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</si>
  <si>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</si>
  <si>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</si>
  <si>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</si>
  <si>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</si>
  <si>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</si>
  <si>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</si>
  <si>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</si>
  <si>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</si>
  <si>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</si>
  <si>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</si>
  <si>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</si>
  <si>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</si>
  <si>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</si>
  <si>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</si>
  <si>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</si>
  <si>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</si>
  <si>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</si>
  <si>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</si>
  <si>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</si>
  <si>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</si>
  <si>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</si>
  <si>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</si>
  <si>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</si>
  <si>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</si>
  <si>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</si>
  <si>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</si>
  <si>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</si>
  <si>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</si>
  <si>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</si>
  <si>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</si>
  <si>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</si>
  <si>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</si>
  <si>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</si>
  <si>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</si>
  <si>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</si>
  <si>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</si>
  <si>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</si>
  <si>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</si>
  <si>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</si>
  <si>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</si>
  <si>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</si>
  <si>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</si>
  <si>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</si>
  <si>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</si>
  <si>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</si>
  <si>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</si>
  <si>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</si>
  <si>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</si>
  <si>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</si>
  <si>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</si>
  <si>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</si>
  <si>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</si>
  <si>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</si>
  <si>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</si>
  <si>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</si>
  <si>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</si>
  <si>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</si>
  <si>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</si>
  <si>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</si>
  <si>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</si>
  <si>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</si>
  <si>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</si>
  <si>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</si>
  <si>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</si>
  <si>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</si>
  <si>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</si>
  <si>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</si>
  <si>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</si>
  <si>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</si>
  <si>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</si>
  <si>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</si>
  <si>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</si>
  <si>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</si>
  <si>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</si>
  <si>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</si>
  <si>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</si>
  <si>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</si>
  <si>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</si>
  <si>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</si>
  <si>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</si>
  <si>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</si>
  <si>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</si>
  <si>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</si>
  <si>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</si>
  <si>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</si>
  <si>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</si>
  <si>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</si>
  <si>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</si>
  <si>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</si>
  <si>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</si>
  <si>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</si>
  <si>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</si>
  <si>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</si>
  <si>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</si>
  <si>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</si>
  <si>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</si>
  <si>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</si>
  <si>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</si>
  <si>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</si>
  <si>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</si>
  <si>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</si>
  <si>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</si>
  <si>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</si>
  <si>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</si>
  <si>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</si>
  <si>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</si>
  <si>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</si>
  <si>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</si>
  <si>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</si>
  <si>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</si>
  <si>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</si>
  <si>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</si>
  <si>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</si>
  <si>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</si>
  <si>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</si>
  <si>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</si>
  <si>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</si>
  <si>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</si>
  <si>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</si>
  <si>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</si>
  <si>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</si>
  <si>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</si>
  <si>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</si>
  <si>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</si>
  <si>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</si>
  <si>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</si>
  <si>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</si>
  <si>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</si>
  <si>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</si>
  <si>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</si>
  <si>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</si>
  <si>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</si>
  <si>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</si>
  <si>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</si>
  <si>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</si>
  <si>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</si>
  <si>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</si>
  <si>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</si>
  <si>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</si>
  <si>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</si>
  <si>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</si>
  <si>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</si>
  <si>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</si>
  <si>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</si>
  <si>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</si>
  <si>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</si>
  <si>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</si>
  <si>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</si>
  <si>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</si>
  <si>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</si>
  <si>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</si>
  <si>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</si>
  <si>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</si>
  <si>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</si>
  <si>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</si>
  <si>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</si>
  <si>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</si>
  <si>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</si>
  <si>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</si>
  <si>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</si>
  <si>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</si>
  <si>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</si>
  <si>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</si>
  <si>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</si>
  <si>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</si>
  <si>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</si>
  <si>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</si>
  <si>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</si>
  <si>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</si>
  <si>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</si>
  <si>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</si>
  <si>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</si>
  <si>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</si>
  <si>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</si>
  <si>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</si>
  <si>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</si>
  <si>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</si>
  <si>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</si>
  <si>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</si>
  <si>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</si>
  <si>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</si>
  <si>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</si>
  <si>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</si>
  <si>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</si>
  <si>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</si>
  <si>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</si>
  <si>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</si>
  <si>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</si>
  <si>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</si>
  <si>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</si>
  <si>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</si>
  <si>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</si>
  <si>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</si>
  <si>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</si>
  <si>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</si>
  <si>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</si>
  <si>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</si>
  <si>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</si>
  <si>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</si>
  <si>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</si>
  <si>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</si>
  <si>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</si>
  <si>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</si>
  <si>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</si>
  <si>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</si>
  <si>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</si>
  <si>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</si>
  <si>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</si>
  <si>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</si>
  <si>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</si>
  <si>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</si>
  <si>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</si>
  <si>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</si>
  <si>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</si>
  <si>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</si>
  <si>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</si>
  <si>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</si>
  <si>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</si>
  <si>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</si>
  <si>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</si>
  <si>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</si>
  <si>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</si>
  <si>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</si>
  <si>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</si>
  <si>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</si>
  <si>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</si>
  <si>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</si>
  <si>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</si>
  <si>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</si>
  <si>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</si>
  <si>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</si>
  <si>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</si>
  <si>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</si>
  <si>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</si>
  <si>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</si>
  <si>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</si>
  <si>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</si>
  <si>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</si>
  <si>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</si>
  <si>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</si>
  <si>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</si>
  <si>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</si>
  <si>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</si>
  <si>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</si>
  <si>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</si>
  <si>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</si>
  <si>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</si>
  <si>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</si>
  <si>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</si>
  <si>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</si>
  <si>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</si>
  <si>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</si>
  <si>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</si>
  <si>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</si>
  <si>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</si>
  <si>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</si>
  <si>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</si>
  <si>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</si>
  <si>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</si>
  <si>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</si>
  <si>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</si>
  <si>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</si>
  <si>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</si>
  <si>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</si>
  <si>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</si>
  <si>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</si>
  <si>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</si>
  <si>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</si>
  <si>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</si>
  <si>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</si>
  <si>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</si>
  <si>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</si>
  <si>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</si>
  <si>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</si>
  <si>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</si>
  <si>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</si>
  <si>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</si>
  <si>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</si>
  <si>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</si>
  <si>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</si>
  <si>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</si>
  <si>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</si>
  <si>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</si>
  <si>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</si>
  <si>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</si>
  <si>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</si>
  <si>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</si>
  <si>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</si>
  <si>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</si>
  <si>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</si>
  <si>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</si>
  <si>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</si>
  <si>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</si>
  <si>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</si>
  <si>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</si>
  <si>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</si>
  <si>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</si>
  <si>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</si>
  <si>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</si>
  <si>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</si>
  <si>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</si>
  <si>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</si>
  <si>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</si>
  <si>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</si>
  <si>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</si>
  <si>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</si>
  <si>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</si>
  <si>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</si>
  <si>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</si>
  <si>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</si>
  <si>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</si>
  <si>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</si>
  <si>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</si>
  <si>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</si>
  <si>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</si>
  <si>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</si>
  <si>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</si>
  <si>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</si>
  <si>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</si>
  <si>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</si>
  <si>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</si>
  <si>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</si>
  <si>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</si>
  <si>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</si>
  <si>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</si>
  <si>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</si>
  <si>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</si>
  <si>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</si>
  <si>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</si>
  <si>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</si>
  <si>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</si>
  <si>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</si>
  <si>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</si>
  <si>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</si>
  <si>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</si>
  <si>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</si>
  <si>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</si>
  <si>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</si>
  <si>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</si>
  <si>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</si>
  <si>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</si>
  <si>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</si>
  <si>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</si>
  <si>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</si>
  <si>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</si>
  <si>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</si>
  <si>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</si>
  <si>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</si>
  <si>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</si>
  <si>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</si>
  <si>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</si>
  <si>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</si>
  <si>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</si>
  <si>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</si>
  <si>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</si>
  <si>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</si>
  <si>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</si>
  <si>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</si>
  <si>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</si>
  <si>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</si>
  <si>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</si>
  <si>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</si>
  <si>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</si>
  <si>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</si>
  <si>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</si>
  <si>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</si>
  <si>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</si>
  <si>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</si>
  <si>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</si>
  <si>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</si>
  <si>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</si>
  <si>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</si>
  <si>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</si>
  <si>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</si>
  <si>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</si>
  <si>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</si>
  <si>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</si>
  <si>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</si>
  <si>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</si>
  <si>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</si>
  <si>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</si>
  <si>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</si>
  <si>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</si>
  <si>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</si>
  <si>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</si>
  <si>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</si>
  <si>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</si>
  <si>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</si>
  <si>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</si>
  <si>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</si>
  <si>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</si>
  <si>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</si>
  <si>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</si>
  <si>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</si>
  <si>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</si>
  <si>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</si>
  <si>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</si>
  <si>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</si>
  <si>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</si>
  <si>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</si>
  <si>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</si>
  <si>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</si>
  <si>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</si>
  <si>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</si>
  <si>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</si>
  <si>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</si>
  <si>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</si>
  <si>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</si>
  <si>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</si>
  <si>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</si>
  <si>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</si>
  <si>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</si>
  <si>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</si>
  <si>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</si>
  <si>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</si>
  <si>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</si>
  <si>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</si>
  <si>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</si>
  <si>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</si>
  <si>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</si>
  <si>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</si>
  <si>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</si>
  <si>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</si>
  <si>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</si>
  <si>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</si>
  <si>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</si>
  <si>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</si>
  <si>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</si>
  <si>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</si>
  <si>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</si>
  <si>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</si>
  <si>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</si>
  <si>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</si>
  <si>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</si>
  <si>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</si>
  <si>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</si>
  <si>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</si>
  <si>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</si>
  <si>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</si>
  <si>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</si>
  <si>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</si>
  <si>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</si>
  <si>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</si>
  <si>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</si>
  <si>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</si>
  <si>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</si>
  <si>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</si>
  <si>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</si>
  <si>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</si>
  <si>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</si>
  <si>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</si>
  <si>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</si>
  <si>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</si>
  <si>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</si>
  <si>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</si>
  <si>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</si>
  <si>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</si>
  <si>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</si>
  <si>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</si>
  <si>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</si>
  <si>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</si>
  <si>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</si>
  <si>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</si>
  <si>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</si>
  <si>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</si>
  <si>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</si>
  <si>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</si>
  <si>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</si>
  <si>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</si>
  <si>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</si>
  <si>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</si>
  <si>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</si>
  <si>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</si>
  <si>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</si>
  <si>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</si>
  <si>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</si>
  <si>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</si>
  <si>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</si>
  <si>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</si>
  <si>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</si>
  <si>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</si>
  <si>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</si>
  <si>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</si>
  <si>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</si>
  <si>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</si>
  <si>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</si>
  <si>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</si>
  <si>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</si>
  <si>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</si>
  <si>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</si>
  <si>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</si>
  <si>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</si>
  <si>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</si>
  <si>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</si>
  <si>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</si>
  <si>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</si>
  <si>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</si>
  <si>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</si>
  <si>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</si>
  <si>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</si>
  <si>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</si>
  <si>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</si>
  <si>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</si>
  <si>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</si>
  <si>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</si>
  <si>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</si>
  <si>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</si>
  <si>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</si>
  <si>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</si>
  <si>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</si>
  <si>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</si>
  <si>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</si>
  <si>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</si>
  <si>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</si>
  <si>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</si>
  <si>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</si>
  <si>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</si>
  <si>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</si>
  <si>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</si>
  <si>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</si>
  <si>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</si>
  <si>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</si>
  <si>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</si>
  <si>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</si>
  <si>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</si>
  <si>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</si>
  <si>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</si>
  <si>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</si>
  <si>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</si>
  <si>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</si>
  <si>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</si>
  <si>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</si>
  <si>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</si>
  <si>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</si>
  <si>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</si>
  <si>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</si>
  <si>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</si>
  <si>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</si>
  <si>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</si>
  <si>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</si>
  <si>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</si>
  <si>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</si>
  <si>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</si>
  <si>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</si>
  <si>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</si>
  <si>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</si>
  <si>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</si>
  <si>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</si>
  <si>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</si>
  <si>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</si>
  <si>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</si>
  <si>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</si>
  <si>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</si>
  <si>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</si>
  <si>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</si>
  <si>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</si>
  <si>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</si>
  <si>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</si>
  <si>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</si>
  <si>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</si>
  <si>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</si>
  <si>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</si>
  <si>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</si>
  <si>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</si>
  <si>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</si>
  <si>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</si>
  <si>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</si>
  <si>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</si>
  <si>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</si>
  <si>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</si>
  <si>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</si>
  <si>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</si>
  <si>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</si>
  <si>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</si>
  <si>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</si>
  <si>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</si>
  <si>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</si>
  <si>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</si>
  <si>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</si>
  <si>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</si>
  <si>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</si>
  <si>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</si>
  <si>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</si>
  <si>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</si>
  <si>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</si>
  <si>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</si>
  <si>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</si>
  <si>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</si>
  <si>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</si>
  <si>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</si>
  <si>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</si>
  <si>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</si>
  <si>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</si>
  <si>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</si>
  <si>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</si>
  <si>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</si>
  <si>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</si>
  <si>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</si>
  <si>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</si>
  <si>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</si>
  <si>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</si>
  <si>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</si>
  <si>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</si>
  <si>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</si>
  <si>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</si>
  <si>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</si>
  <si>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</si>
  <si>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</si>
  <si>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</si>
  <si>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</si>
  <si>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</si>
  <si>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</si>
  <si>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</si>
  <si>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</si>
  <si>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</si>
  <si>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</si>
  <si>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</si>
  <si>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</si>
  <si>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</si>
  <si>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</si>
  <si>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</si>
  <si>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</si>
  <si>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</si>
  <si>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</si>
  <si>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</si>
  <si>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</si>
  <si>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</si>
  <si>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</si>
  <si>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</si>
  <si>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</si>
  <si>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</si>
  <si>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</si>
  <si>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</si>
  <si>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</si>
  <si>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</si>
  <si>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</si>
  <si>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</si>
  <si>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</si>
  <si>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</si>
  <si>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</si>
  <si>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</si>
  <si>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</si>
  <si>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</si>
  <si>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</si>
  <si>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</si>
  <si>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</si>
  <si>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</si>
  <si>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</si>
  <si>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</si>
  <si>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</si>
  <si>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</si>
  <si>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</si>
  <si>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</si>
  <si>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</si>
  <si>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</si>
  <si>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</si>
  <si>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</si>
  <si>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</si>
  <si>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</si>
  <si>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</si>
  <si>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</si>
  <si>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</si>
  <si>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</si>
  <si>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</si>
  <si>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</si>
  <si>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</si>
  <si>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</si>
  <si>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</si>
  <si>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</si>
  <si>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</si>
  <si>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</si>
  <si>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</si>
  <si>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</si>
  <si>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</si>
  <si>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</si>
  <si>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</si>
  <si>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</si>
  <si>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</si>
  <si>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</si>
  <si>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</si>
  <si>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</si>
  <si>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</si>
  <si>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</si>
  <si>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</si>
  <si>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</si>
  <si>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</si>
  <si>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</si>
  <si>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</si>
  <si>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</si>
  <si>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</si>
  <si>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</si>
  <si>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</si>
  <si>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</si>
  <si>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</si>
  <si>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</si>
  <si>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</si>
  <si>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</si>
  <si>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</si>
  <si>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</si>
  <si>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</si>
  <si>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</si>
  <si>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</si>
  <si>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</si>
  <si>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</si>
  <si>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</si>
  <si>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</si>
  <si>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</si>
  <si>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</si>
  <si>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</si>
  <si>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</si>
  <si>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</si>
  <si>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</si>
  <si>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</si>
  <si>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</si>
  <si>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</si>
  <si>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</si>
  <si>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</si>
  <si>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</si>
  <si>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</si>
  <si>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</si>
  <si>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</si>
  <si>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</si>
  <si>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</si>
  <si>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</si>
  <si>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</si>
  <si>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</si>
  <si>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</si>
  <si>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</si>
  <si>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</si>
  <si>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</si>
  <si>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</si>
  <si>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</si>
  <si>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</si>
  <si>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</si>
  <si>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</si>
  <si>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</si>
  <si>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</si>
  <si>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</si>
  <si>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</si>
  <si>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</si>
  <si>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</si>
  <si>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</si>
  <si>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</si>
  <si>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</si>
  <si>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</si>
  <si>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</si>
  <si>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</si>
  <si>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</si>
  <si>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</si>
  <si>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</si>
  <si>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</si>
  <si>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</si>
  <si>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</si>
  <si>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</si>
  <si>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</si>
  <si>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</si>
  <si>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</si>
  <si>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</si>
  <si>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</si>
  <si>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</si>
  <si>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</si>
  <si>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</si>
  <si>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</si>
  <si>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</si>
  <si>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</si>
  <si>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</si>
  <si>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</si>
  <si>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</si>
  <si>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</si>
  <si>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</si>
  <si>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</si>
  <si>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</si>
  <si>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</si>
  <si>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</si>
  <si>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</si>
  <si>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</si>
  <si>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</si>
  <si>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</si>
  <si>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</si>
  <si>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</si>
  <si>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</si>
  <si>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</si>
  <si>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</si>
  <si>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</si>
  <si>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</si>
  <si>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</si>
  <si>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</si>
  <si>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</si>
  <si>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</si>
  <si>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</si>
  <si>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</si>
  <si>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</si>
  <si>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</si>
  <si>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</si>
  <si>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</si>
  <si>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</si>
  <si>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</si>
  <si>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</si>
  <si>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</si>
  <si>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</si>
  <si>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</si>
  <si>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</si>
  <si>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</si>
  <si>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</si>
  <si>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</si>
  <si>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</si>
  <si>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</si>
  <si>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</si>
  <si>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</si>
  <si>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</si>
  <si>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</si>
  <si>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</si>
  <si>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</si>
  <si>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</si>
  <si>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</si>
  <si>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</si>
  <si>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</si>
  <si>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</si>
  <si>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</si>
  <si>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</si>
  <si>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</si>
  <si>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</si>
  <si>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</si>
  <si>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</si>
  <si>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</si>
  <si>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</si>
  <si>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</si>
  <si>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</si>
  <si>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</si>
  <si>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</si>
  <si>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</si>
  <si>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</si>
  <si>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</si>
  <si>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</si>
  <si>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</si>
  <si>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</si>
  <si>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</si>
  <si>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</si>
  <si>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</si>
  <si>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</si>
  <si>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</si>
  <si>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</si>
  <si>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</si>
  <si>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</si>
  <si>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</si>
  <si>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</si>
  <si>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</si>
  <si>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</si>
  <si>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</si>
  <si>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</si>
  <si>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</si>
  <si>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</si>
  <si>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</si>
  <si>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</si>
  <si>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</si>
  <si>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</si>
  <si>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</si>
  <si>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</si>
  <si>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</si>
  <si>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</si>
  <si>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</si>
  <si>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</si>
  <si>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</si>
  <si>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</si>
  <si>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</si>
  <si>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</si>
  <si>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</si>
  <si>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</si>
  <si>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</si>
  <si>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</si>
  <si>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</si>
  <si>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</si>
  <si>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</si>
  <si>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</si>
  <si>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</si>
  <si>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</si>
  <si>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</si>
  <si>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</si>
  <si>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</si>
  <si>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</si>
  <si>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</si>
  <si>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</si>
  <si>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</si>
  <si>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</si>
  <si>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</si>
  <si>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</si>
  <si>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</si>
  <si>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</si>
  <si>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</si>
  <si>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</si>
  <si>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</si>
  <si>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</si>
  <si>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</si>
  <si>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</si>
  <si>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</si>
  <si>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</si>
  <si>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</si>
  <si>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</si>
  <si>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</si>
  <si>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</si>
  <si>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</si>
  <si>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</si>
  <si>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</si>
  <si>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</si>
  <si>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</si>
  <si>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</si>
  <si>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</si>
  <si>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</si>
  <si>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</si>
  <si>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</si>
  <si>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</si>
  <si>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</si>
  <si>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</si>
  <si>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</si>
  <si>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</si>
  <si>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</si>
  <si>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</si>
  <si>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</si>
  <si>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</si>
  <si>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</si>
  <si>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</si>
  <si>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</si>
  <si>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</si>
  <si>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</si>
  <si>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</si>
  <si>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</si>
  <si>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</si>
  <si>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</si>
  <si>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</si>
  <si>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</si>
  <si>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</si>
  <si>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</si>
  <si>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</si>
  <si>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</si>
  <si>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</si>
  <si>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</si>
  <si>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</si>
  <si>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</si>
  <si>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</si>
  <si>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</si>
  <si>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</si>
  <si>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</si>
  <si>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</si>
  <si>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</si>
  <si>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</si>
  <si>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</si>
  <si>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</si>
  <si>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</si>
  <si>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</si>
  <si>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</si>
  <si>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</si>
  <si>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</si>
  <si>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</si>
  <si>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</si>
  <si>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</si>
  <si>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</si>
  <si>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</si>
  <si>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</si>
  <si>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</si>
  <si>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</si>
  <si>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</si>
  <si>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</si>
  <si>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</si>
  <si>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</si>
  <si>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</si>
  <si>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</si>
  <si>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</si>
  <si>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</si>
  <si>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</si>
  <si>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</si>
  <si>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</si>
  <si>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</si>
  <si>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</si>
  <si>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</si>
  <si>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</si>
  <si>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</si>
  <si>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</si>
  <si>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</si>
  <si>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</si>
  <si>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</si>
  <si>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</si>
  <si>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</si>
  <si>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</si>
  <si>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</si>
  <si>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</si>
  <si>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</si>
  <si>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</si>
  <si>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</si>
  <si>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</si>
  <si>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</si>
  <si>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</si>
  <si>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</si>
  <si>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</si>
  <si>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</si>
  <si>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</si>
  <si>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</si>
  <si>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</si>
  <si>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</si>
  <si>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</si>
  <si>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</si>
  <si>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</si>
  <si>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</si>
  <si>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</si>
  <si>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</si>
  <si>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</si>
  <si>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</si>
  <si>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</si>
  <si>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</si>
  <si>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</si>
  <si>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</si>
  <si>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</si>
  <si>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</si>
  <si>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</si>
  <si>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</si>
  <si>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</si>
  <si>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</si>
  <si>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</si>
  <si>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</si>
  <si>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</si>
  <si>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</si>
  <si>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</si>
  <si>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</si>
  <si>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</si>
  <si>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</si>
  <si>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</si>
  <si>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</si>
  <si>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</si>
  <si>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</si>
  <si>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</si>
  <si>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</si>
  <si>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</si>
  <si>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</si>
  <si>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</si>
  <si>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</si>
  <si>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</si>
  <si>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</si>
  <si>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</si>
  <si>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</si>
  <si>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</si>
  <si>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</si>
  <si>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</si>
  <si>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</si>
  <si>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</si>
  <si>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</si>
  <si>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</si>
  <si>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</si>
  <si>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</si>
  <si>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</si>
  <si>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</si>
  <si>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</si>
  <si>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</si>
  <si>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</si>
  <si>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</si>
  <si>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</si>
  <si>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</si>
  <si>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</si>
  <si>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</si>
  <si>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</si>
  <si>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</si>
  <si>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</si>
  <si>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</si>
  <si>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</si>
  <si>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</si>
  <si>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</si>
  <si>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</si>
  <si>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</si>
  <si>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</si>
  <si>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</si>
  <si>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</si>
  <si>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</si>
  <si>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</si>
  <si>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</si>
  <si>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</si>
  <si>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</si>
  <si>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</si>
  <si>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</si>
  <si>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</si>
  <si>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</si>
  <si>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</si>
  <si>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</si>
  <si>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</si>
  <si>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</si>
  <si>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</si>
  <si>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</si>
  <si>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</si>
  <si>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</si>
  <si>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</si>
  <si>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</si>
  <si>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</si>
  <si>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</si>
  <si>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</si>
  <si>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</si>
  <si>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</si>
  <si>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</si>
  <si>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</si>
  <si>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</si>
  <si>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</si>
  <si>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</si>
  <si>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</si>
  <si>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</si>
  <si>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</si>
  <si>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</si>
  <si>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</si>
  <si>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</si>
  <si>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</si>
  <si>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</si>
  <si>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</si>
  <si>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</si>
  <si>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</si>
  <si>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</si>
  <si>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</si>
  <si>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</si>
  <si>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</si>
  <si>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</si>
  <si>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</si>
  <si>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</si>
  <si>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</si>
  <si>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</si>
  <si>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</si>
  <si>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</si>
  <si>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</si>
  <si>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</si>
  <si>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</si>
  <si>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</si>
  <si>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</si>
  <si>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</si>
  <si>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</si>
  <si>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</si>
  <si>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</si>
  <si>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</si>
  <si>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</si>
  <si>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</si>
  <si>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</si>
  <si>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</si>
  <si>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</si>
  <si>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</si>
  <si>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</si>
  <si>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</si>
  <si>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</si>
  <si>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</si>
  <si>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</si>
  <si>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</si>
  <si>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</si>
  <si>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</si>
  <si>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</si>
  <si>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</si>
  <si>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</si>
  <si>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</si>
  <si>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</si>
  <si>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</si>
  <si>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</si>
  <si>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</si>
  <si>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</si>
  <si>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</si>
  <si>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</si>
  <si>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</si>
  <si>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</si>
  <si>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</si>
  <si>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</si>
  <si>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</si>
  <si>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</si>
  <si>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</si>
  <si>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</si>
  <si>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</si>
  <si>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</si>
  <si>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</si>
  <si>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</si>
  <si>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</si>
  <si>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</si>
  <si>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</si>
  <si>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</si>
  <si>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</si>
  <si>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</si>
  <si>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</si>
  <si>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</si>
  <si>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</si>
  <si>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</si>
  <si>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</si>
  <si>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</si>
  <si>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</si>
  <si>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</si>
  <si>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</si>
  <si>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</si>
  <si>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</si>
  <si>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</si>
  <si>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</si>
  <si>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</si>
  <si>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</si>
  <si>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</si>
  <si>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</si>
  <si>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</si>
  <si>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</si>
  <si>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</si>
  <si>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</si>
  <si>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</si>
  <si>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</si>
  <si>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</si>
  <si>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</si>
  <si>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</si>
  <si>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</si>
  <si>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</si>
  <si>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</si>
  <si>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</si>
  <si>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</si>
  <si>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</si>
  <si>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</si>
  <si>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</si>
  <si>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</si>
  <si>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</si>
  <si>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</si>
  <si>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</si>
  <si>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</si>
  <si>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</si>
  <si>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</si>
  <si>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</si>
  <si>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</si>
  <si>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</si>
  <si>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</si>
  <si>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</si>
  <si>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</si>
  <si>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</si>
  <si>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</si>
  <si>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</si>
  <si>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</si>
  <si>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</si>
  <si>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</si>
  <si>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</si>
  <si>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</si>
  <si>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</si>
  <si>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</si>
  <si>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</si>
  <si>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</si>
  <si>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</si>
  <si>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</si>
  <si>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</si>
  <si>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</si>
  <si>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</si>
  <si>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</si>
  <si>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</si>
  <si>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</si>
  <si>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</si>
  <si>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</si>
  <si>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</si>
  <si>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</si>
  <si>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</si>
  <si>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</si>
  <si>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</si>
  <si>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</si>
  <si>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</si>
  <si>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</si>
  <si>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</si>
  <si>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</si>
  <si>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</si>
  <si>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</si>
  <si>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</si>
  <si>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</si>
  <si>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</si>
  <si>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</si>
  <si>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</si>
  <si>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</si>
  <si>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</si>
  <si>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</si>
  <si>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</si>
  <si>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</si>
  <si>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</si>
  <si>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</si>
  <si>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</si>
  <si>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</si>
  <si>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</si>
  <si>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</si>
  <si>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</si>
  <si>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</si>
  <si>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</si>
  <si>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</si>
  <si>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</si>
  <si>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</si>
  <si>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</si>
  <si>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</si>
  <si>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</si>
  <si>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</si>
  <si>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</si>
  <si>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</si>
  <si>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</si>
  <si>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</si>
  <si>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</si>
  <si>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</si>
  <si>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</si>
  <si>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</si>
  <si>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</si>
  <si>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</si>
  <si>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</si>
  <si>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</si>
  <si>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</si>
  <si>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</si>
  <si>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</si>
  <si>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</si>
  <si>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</si>
  <si>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</si>
  <si>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</si>
  <si>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</si>
  <si>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</si>
  <si>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</si>
  <si>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</si>
  <si>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</si>
  <si>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</si>
  <si>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</si>
  <si>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</si>
  <si>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</si>
  <si>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</si>
  <si>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</si>
  <si>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</si>
  <si>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</si>
  <si>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</si>
  <si>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</si>
  <si>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</si>
  <si>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</si>
  <si>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</si>
  <si>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</si>
  <si>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</si>
  <si>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</si>
  <si>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</si>
  <si>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</si>
  <si>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</si>
  <si>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</si>
  <si>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</si>
  <si>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</si>
  <si>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</si>
  <si>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</si>
  <si>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</si>
  <si>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</si>
  <si>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</si>
  <si>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</si>
  <si>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</si>
  <si>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</si>
  <si>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</si>
  <si>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</si>
  <si>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</si>
  <si>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</si>
  <si>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</si>
  <si>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</si>
  <si>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</si>
  <si>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</si>
  <si>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</si>
  <si>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</si>
  <si>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</si>
  <si>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</si>
  <si>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</si>
  <si>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</si>
  <si>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</si>
  <si>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</si>
  <si>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</si>
  <si>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</si>
  <si>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</si>
  <si>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</si>
  <si>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</si>
  <si>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</si>
  <si>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</si>
  <si>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</si>
  <si>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</si>
  <si>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</si>
  <si>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</si>
  <si>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</si>
  <si>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</si>
  <si>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</si>
  <si>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</si>
  <si>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</si>
  <si>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</si>
  <si>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</si>
  <si>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</si>
  <si>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</si>
  <si>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</si>
  <si>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</si>
  <si>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</si>
  <si>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</si>
  <si>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</si>
  <si>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</si>
  <si>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</si>
  <si>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</si>
  <si>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</si>
  <si>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</si>
  <si>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</si>
  <si>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</si>
  <si>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</si>
  <si>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</si>
  <si>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</si>
  <si>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</si>
  <si>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</si>
  <si>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</si>
  <si>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</si>
  <si>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</si>
  <si>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</si>
  <si>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</si>
  <si>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</si>
  <si>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</si>
  <si>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</si>
  <si>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</si>
  <si>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</si>
  <si>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</si>
  <si>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</si>
  <si>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</si>
  <si>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</si>
  <si>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</si>
  <si>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</si>
  <si>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</si>
  <si>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</si>
  <si>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</si>
  <si>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</si>
  <si>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</si>
  <si>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</si>
  <si>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</si>
  <si>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</si>
  <si>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</si>
  <si>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</si>
  <si>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</si>
  <si>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</si>
  <si>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</si>
  <si>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</si>
  <si>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</si>
  <si>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</si>
  <si>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</si>
  <si>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</si>
  <si>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</si>
  <si>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</si>
  <si>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</si>
  <si>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</si>
  <si>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</si>
  <si>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</si>
  <si>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</si>
  <si>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</si>
  <si>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</si>
  <si>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</si>
  <si>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</si>
  <si>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</si>
  <si>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</si>
  <si>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</si>
  <si>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</si>
  <si>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</si>
  <si>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</si>
  <si>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</si>
  <si>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</si>
  <si>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</si>
  <si>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</si>
  <si>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</si>
  <si>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</si>
  <si>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</si>
  <si>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</si>
  <si>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</si>
  <si>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</si>
  <si>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</si>
  <si>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</si>
  <si>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</si>
  <si>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</si>
  <si>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</si>
  <si>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</si>
  <si>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</si>
  <si>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</si>
  <si>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</si>
  <si>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</si>
  <si>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</si>
  <si>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</si>
  <si>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</si>
  <si>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</si>
  <si>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</si>
  <si>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</si>
  <si>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</si>
  <si>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</si>
  <si>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</si>
  <si>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</si>
  <si>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</si>
  <si>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</si>
  <si>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</si>
  <si>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</si>
  <si>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</si>
  <si>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</si>
  <si>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</si>
  <si>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</si>
  <si>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</si>
  <si>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</si>
  <si>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</si>
  <si>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</si>
  <si>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</si>
  <si>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</si>
  <si>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</si>
  <si>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</si>
  <si>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</si>
  <si>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</si>
  <si>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</si>
  <si>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</si>
  <si>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</si>
  <si>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</si>
  <si>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</si>
  <si>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</si>
  <si>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</si>
  <si>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</si>
  <si>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</si>
  <si>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</si>
  <si>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</si>
  <si>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</si>
  <si>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</si>
  <si>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</si>
  <si>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</si>
  <si>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</si>
  <si>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</si>
  <si>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</si>
  <si>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</si>
  <si>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</si>
  <si>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</si>
  <si>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</si>
  <si>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</si>
  <si>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</si>
  <si>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</si>
  <si>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</si>
  <si>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</si>
  <si>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</si>
  <si>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</si>
  <si>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</si>
  <si>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</si>
  <si>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</si>
  <si>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</si>
  <si>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</si>
  <si>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</si>
  <si>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</si>
  <si>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</si>
  <si>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</si>
  <si>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</si>
  <si>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</si>
  <si>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</si>
  <si>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</si>
  <si>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</si>
  <si>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</si>
  <si>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</si>
  <si>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</si>
  <si>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</si>
  <si>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</si>
  <si>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</si>
  <si>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</si>
  <si>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</si>
  <si>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</si>
  <si>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</si>
  <si>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</si>
  <si>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</si>
  <si>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</si>
  <si>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</si>
  <si>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</si>
  <si>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</si>
  <si>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</si>
  <si>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</si>
  <si>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</si>
  <si>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</si>
  <si>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</si>
  <si>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</si>
  <si>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</si>
  <si>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</si>
  <si>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</si>
  <si>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</si>
  <si>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</si>
  <si>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</si>
  <si>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</si>
  <si>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</si>
  <si>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</si>
  <si>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</si>
  <si>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</si>
  <si>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</si>
  <si>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</si>
  <si>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</si>
  <si>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</si>
  <si>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</si>
  <si>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</si>
  <si>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</si>
  <si>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</si>
  <si>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</si>
  <si>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</si>
  <si>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</si>
  <si>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</si>
  <si>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</si>
  <si>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</si>
  <si>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</si>
  <si>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</si>
  <si>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</si>
  <si>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</si>
  <si>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</si>
  <si>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</si>
  <si>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</si>
  <si>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</si>
  <si>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</si>
  <si>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</si>
  <si>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</si>
  <si>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</si>
  <si>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</si>
  <si>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</si>
  <si>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</si>
  <si>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</si>
  <si>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</si>
  <si>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</si>
  <si>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</si>
  <si>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</si>
  <si>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</si>
  <si>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</si>
  <si>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</si>
  <si>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</si>
  <si>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</si>
  <si>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</si>
  <si>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</si>
  <si>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</si>
  <si>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</si>
  <si>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</si>
  <si>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</si>
  <si>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</si>
  <si>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</si>
  <si>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</si>
  <si>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</si>
  <si>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</si>
  <si>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</si>
  <si>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</si>
  <si>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</si>
  <si>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</si>
  <si>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</si>
  <si>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</si>
  <si>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</si>
  <si>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</si>
  <si>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</si>
  <si>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</si>
  <si>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</si>
  <si>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</si>
  <si>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</si>
  <si>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</si>
  <si>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</si>
  <si>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</si>
  <si>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</si>
  <si>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</si>
  <si>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</si>
  <si>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</si>
  <si>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</si>
  <si>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</si>
  <si>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</si>
  <si>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</si>
  <si>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</si>
  <si>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</si>
  <si>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</si>
  <si>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</si>
  <si>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</si>
  <si>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</si>
  <si>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</si>
  <si>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</si>
  <si>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</si>
  <si>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</si>
  <si>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</si>
  <si>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</si>
  <si>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</si>
  <si>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</si>
  <si>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</si>
  <si>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</si>
  <si>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</si>
  <si>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</si>
  <si>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</si>
  <si>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</si>
  <si>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</si>
  <si>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</si>
  <si>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</si>
  <si>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</si>
  <si>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</si>
  <si>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</si>
  <si>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</si>
  <si>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</si>
  <si>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</si>
  <si>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</si>
  <si>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</si>
  <si>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</si>
  <si>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</si>
  <si>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</si>
  <si>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</si>
  <si>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</si>
  <si>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</si>
  <si>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</si>
  <si>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</si>
  <si>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</si>
  <si>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</si>
  <si>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</si>
  <si>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</si>
  <si>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</si>
  <si>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</si>
  <si>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</si>
  <si>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</si>
  <si>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</si>
  <si>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</si>
  <si>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</si>
  <si>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</si>
  <si>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</si>
  <si>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</si>
  <si>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</si>
  <si>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</si>
  <si>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</si>
  <si>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</si>
  <si>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</si>
  <si>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</si>
  <si>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</si>
  <si>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</si>
  <si>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</si>
  <si>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</si>
  <si>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</si>
  <si>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</si>
  <si>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</si>
  <si>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</si>
  <si>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</si>
  <si>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</si>
  <si>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</si>
  <si>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</si>
  <si>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</si>
  <si>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</si>
  <si>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</si>
  <si>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</si>
  <si>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</si>
  <si>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</si>
  <si>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</si>
  <si>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</si>
  <si>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</si>
  <si>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</si>
  <si>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</si>
  <si>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</si>
  <si>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</si>
  <si>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</si>
  <si>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</si>
  <si>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</si>
  <si>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</si>
  <si>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</si>
  <si>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</si>
  <si>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</si>
  <si>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</si>
  <si>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</si>
  <si>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</si>
  <si>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</si>
  <si>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</si>
  <si>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</si>
  <si>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</si>
  <si>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</si>
  <si>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</si>
  <si>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</si>
  <si>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</si>
  <si>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</si>
  <si>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</si>
  <si>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</si>
  <si>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</si>
  <si>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</si>
  <si>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</si>
  <si>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</si>
  <si>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</si>
  <si>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</si>
  <si>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</si>
  <si>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</si>
  <si>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</si>
  <si>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</si>
  <si>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</si>
  <si>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</si>
  <si>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</si>
  <si>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</si>
  <si>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</si>
  <si>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</si>
  <si>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</si>
  <si>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</si>
  <si>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</si>
  <si>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</si>
  <si>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</si>
  <si>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</si>
  <si>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</si>
  <si>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</si>
  <si>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</si>
  <si>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</si>
  <si>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</si>
  <si>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</si>
  <si>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</si>
  <si>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</si>
  <si>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</si>
  <si>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</si>
  <si>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</si>
  <si>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</si>
  <si>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</si>
  <si>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</si>
  <si>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</si>
  <si>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</si>
  <si>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</si>
  <si>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</si>
  <si>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</si>
  <si>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</si>
  <si>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</si>
  <si>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</si>
  <si>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</si>
  <si>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</si>
  <si>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</si>
  <si>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</si>
  <si>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</si>
  <si>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</si>
  <si>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</si>
  <si>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</si>
  <si>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</si>
  <si>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</si>
  <si>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</si>
  <si>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</si>
  <si>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</si>
  <si>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</si>
  <si>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</si>
  <si>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</si>
  <si>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</si>
  <si>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</si>
  <si>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</si>
  <si>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</si>
  <si>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</si>
  <si>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</si>
  <si>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</si>
  <si>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</si>
  <si>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</si>
  <si>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</si>
  <si>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</si>
  <si>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</si>
  <si>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</si>
  <si>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</si>
  <si>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</si>
  <si>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</si>
  <si>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</si>
  <si>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</si>
  <si>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</si>
  <si>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</si>
  <si>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</si>
  <si>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</si>
  <si>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</si>
  <si>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</si>
  <si>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</si>
  <si>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</si>
  <si>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</si>
  <si>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</si>
  <si>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</si>
  <si>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</si>
  <si>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</si>
  <si>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</si>
  <si>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</si>
  <si>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</si>
  <si>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</si>
  <si>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</si>
  <si>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</si>
  <si>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</si>
  <si>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</si>
  <si>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</si>
  <si>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</si>
  <si>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</si>
  <si>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</si>
  <si>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</si>
  <si>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</si>
  <si>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</si>
  <si>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</si>
  <si>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</si>
  <si>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</si>
  <si>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</si>
  <si>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</si>
  <si>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</si>
  <si>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</si>
  <si>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</si>
  <si>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</si>
  <si>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</si>
  <si>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</si>
  <si>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</si>
  <si>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</si>
  <si>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</si>
  <si>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</si>
  <si>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</si>
  <si>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</si>
  <si>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</si>
  <si>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</si>
  <si>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</si>
  <si>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</si>
  <si>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</si>
  <si>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</si>
  <si>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</si>
  <si>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</si>
  <si>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</si>
  <si>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</si>
  <si>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</si>
  <si>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</si>
  <si>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</si>
  <si>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</si>
  <si>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</si>
  <si>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</si>
  <si>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</si>
  <si>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</si>
  <si>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</si>
  <si>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</si>
  <si>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</si>
  <si>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</si>
  <si>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</si>
  <si>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</si>
  <si>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</si>
  <si>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</si>
  <si>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</si>
  <si>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</si>
  <si>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</si>
  <si>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</si>
  <si>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</si>
  <si>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</si>
  <si>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</si>
  <si>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</si>
  <si>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</si>
  <si>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</si>
  <si>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</si>
  <si>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</si>
  <si>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</si>
  <si>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</si>
  <si>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</si>
  <si>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</si>
  <si>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</si>
  <si>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</si>
  <si>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</si>
  <si>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</si>
  <si>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</si>
  <si>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</si>
  <si>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</si>
  <si>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</si>
  <si>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</si>
  <si>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</si>
  <si>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</si>
  <si>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</si>
  <si>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</si>
  <si>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</si>
  <si>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</si>
  <si>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</si>
  <si>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</si>
  <si>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</si>
  <si>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</si>
  <si>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</si>
  <si>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</si>
  <si>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</si>
  <si>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</si>
  <si>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</si>
  <si>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</si>
  <si>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</si>
  <si>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</si>
  <si>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</si>
  <si>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</si>
  <si>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</si>
  <si>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</si>
  <si>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</si>
  <si>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</si>
  <si>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</si>
  <si>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</si>
  <si>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</si>
  <si>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</si>
  <si>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</si>
  <si>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</si>
  <si>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</si>
  <si>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</si>
  <si>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</si>
  <si>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</si>
  <si>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</si>
  <si>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</si>
  <si>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</si>
  <si>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</si>
  <si>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</si>
  <si>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</si>
  <si>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</si>
  <si>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</si>
  <si>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</si>
  <si>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</si>
  <si>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</si>
  <si>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</si>
  <si>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</si>
  <si>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</si>
  <si>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</si>
  <si>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</si>
  <si>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</si>
  <si>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</si>
  <si>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</si>
  <si>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</si>
  <si>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</si>
  <si>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</si>
  <si>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</si>
  <si>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</si>
  <si>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</si>
  <si>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</si>
  <si>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</si>
  <si>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</si>
  <si>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</si>
  <si>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</si>
  <si>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</si>
  <si>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</si>
  <si>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</si>
  <si>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</si>
  <si>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</si>
  <si>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</si>
  <si>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</si>
  <si>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</si>
  <si>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</si>
  <si>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</si>
  <si>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</si>
  <si>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</si>
  <si>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</si>
  <si>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</si>
  <si>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</si>
  <si>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</si>
  <si>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</si>
  <si>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</si>
  <si>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</si>
  <si>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</si>
  <si>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</si>
  <si>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</si>
  <si>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</si>
  <si>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</si>
  <si>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</si>
  <si>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</si>
  <si>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</si>
  <si>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</si>
  <si>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</si>
  <si>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</si>
  <si>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</si>
  <si>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</si>
  <si>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</si>
  <si>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</si>
  <si>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</si>
  <si>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</si>
  <si>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</si>
  <si>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</si>
  <si>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</si>
  <si>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</si>
  <si>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</si>
  <si>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</si>
  <si>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</si>
  <si>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</si>
  <si>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</si>
  <si>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</si>
  <si>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</si>
  <si>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</si>
  <si>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</si>
  <si>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</si>
  <si>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</si>
  <si>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</si>
  <si>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</si>
  <si>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</si>
  <si>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</si>
  <si>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</si>
  <si>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</si>
  <si>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</si>
  <si>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</si>
  <si>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</si>
  <si>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</si>
  <si>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</si>
  <si>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</si>
  <si>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</si>
  <si>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</si>
  <si>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</si>
  <si>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</si>
  <si>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</si>
  <si>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</si>
  <si>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</si>
  <si>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</si>
  <si>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</si>
  <si>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</si>
  <si>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</si>
  <si>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</si>
  <si>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</si>
  <si>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</si>
  <si>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</si>
  <si>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</si>
  <si>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</si>
  <si>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</si>
  <si>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</si>
  <si>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</si>
  <si>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</si>
  <si>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</si>
  <si>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</si>
  <si>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</si>
  <si>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</si>
  <si>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</si>
  <si>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</si>
  <si>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</si>
  <si>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</si>
  <si>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</si>
  <si>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</si>
  <si>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</si>
  <si>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</si>
  <si>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</si>
  <si>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</si>
  <si>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</si>
  <si>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</si>
  <si>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</si>
  <si>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</si>
  <si>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</si>
  <si>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</si>
  <si>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</si>
  <si>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</si>
  <si>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</si>
  <si>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</si>
  <si>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</si>
  <si>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</si>
  <si>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</si>
  <si>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</si>
  <si>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</si>
  <si>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</si>
  <si>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</si>
  <si>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</si>
  <si>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</si>
  <si>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</si>
  <si>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</si>
  <si>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</si>
  <si>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</si>
  <si>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</si>
  <si>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</si>
  <si>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</si>
  <si>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</si>
  <si>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</si>
  <si>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</si>
  <si>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</si>
  <si>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</si>
  <si>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</si>
  <si>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</si>
  <si>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</si>
  <si>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</si>
  <si>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</si>
  <si>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</si>
  <si>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</si>
  <si>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</si>
  <si>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</si>
  <si>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</si>
  <si>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</si>
  <si>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</si>
  <si>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</si>
  <si>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</si>
  <si>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</si>
  <si>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</si>
  <si>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</si>
  <si>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</si>
  <si>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</si>
  <si>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</si>
  <si>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</si>
  <si>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</si>
  <si>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</si>
  <si>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</si>
  <si>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</si>
  <si>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</si>
  <si>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</si>
  <si>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</si>
  <si>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</si>
  <si>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</si>
  <si>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</si>
  <si>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</si>
  <si>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</si>
  <si>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</si>
  <si>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</si>
  <si>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</si>
  <si>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</si>
  <si>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</si>
  <si>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</si>
  <si>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</si>
  <si>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</si>
  <si>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</si>
  <si>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</si>
  <si>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</si>
  <si>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</si>
  <si>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</si>
  <si>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</si>
  <si>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</si>
  <si>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</si>
  <si>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</si>
  <si>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</si>
  <si>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</si>
  <si>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</si>
  <si>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</si>
  <si>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</si>
  <si>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</si>
  <si>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</si>
  <si>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</si>
  <si>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</si>
  <si>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</si>
  <si>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</si>
  <si>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</si>
  <si>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</si>
  <si>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</si>
  <si>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</si>
  <si>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</si>
  <si>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</si>
  <si>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</si>
  <si>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</si>
  <si>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</si>
  <si>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</si>
  <si>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</si>
  <si>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</si>
  <si>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</si>
  <si>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</si>
  <si>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</si>
  <si>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</si>
  <si>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</si>
  <si>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</si>
  <si>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</si>
  <si>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</si>
  <si>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</si>
  <si>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</si>
  <si>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</si>
  <si>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</si>
  <si>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</si>
  <si>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</si>
  <si>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</si>
  <si>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</si>
  <si>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</si>
  <si>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</si>
  <si>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</si>
  <si>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</si>
  <si>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</si>
  <si>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</si>
  <si>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</si>
  <si>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</si>
  <si>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</si>
  <si>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</si>
  <si>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</si>
  <si>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</si>
  <si>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</si>
  <si>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</si>
  <si>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</si>
  <si>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</si>
  <si>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</si>
  <si>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</si>
  <si>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</si>
  <si>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</si>
  <si>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</si>
  <si>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</si>
  <si>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</si>
  <si>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</si>
  <si>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</si>
  <si>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</si>
  <si>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</si>
  <si>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</si>
  <si>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</si>
  <si>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</si>
  <si>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</si>
  <si>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</si>
  <si>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</si>
  <si>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</si>
  <si>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</si>
  <si>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</si>
  <si>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</si>
  <si>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</si>
  <si>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</si>
  <si>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</si>
  <si>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</si>
  <si>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</si>
  <si>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</si>
  <si>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</si>
  <si>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</si>
  <si>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</si>
  <si>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</si>
  <si>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</si>
  <si>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</si>
  <si>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</si>
  <si>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</si>
  <si>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</si>
  <si>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</si>
  <si>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</si>
  <si>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</si>
  <si>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</si>
  <si>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</si>
  <si>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</si>
  <si>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</si>
  <si>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</si>
  <si>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</si>
  <si>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</si>
  <si>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</si>
  <si>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</si>
  <si>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</si>
  <si>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</si>
  <si>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</si>
  <si>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</si>
  <si>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</si>
  <si>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</si>
  <si>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</si>
  <si>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</si>
  <si>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</si>
  <si>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</si>
  <si>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</si>
  <si>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</si>
  <si>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</si>
  <si>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</si>
  <si>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</si>
  <si>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</si>
  <si>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</si>
  <si>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</si>
  <si>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</si>
  <si>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</si>
  <si>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</si>
  <si>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</si>
  <si>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</si>
  <si>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</si>
  <si>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</si>
  <si>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</si>
  <si>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</si>
  <si>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</si>
  <si>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</si>
  <si>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</si>
  <si>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</si>
  <si>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</si>
  <si>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</si>
  <si>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</si>
  <si>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</si>
  <si>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</si>
  <si>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</si>
  <si>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</si>
  <si>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</si>
  <si>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</si>
  <si>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</si>
  <si>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</si>
  <si>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</si>
  <si>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</si>
  <si>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</si>
  <si>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</si>
  <si>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</si>
  <si>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</si>
  <si>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</si>
  <si>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</si>
  <si>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</si>
  <si>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</si>
  <si>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</si>
  <si>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</si>
  <si>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</si>
  <si>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</si>
  <si>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</si>
  <si>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</si>
  <si>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</si>
  <si>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</si>
  <si>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</si>
  <si>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</si>
  <si>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</si>
  <si>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</si>
  <si>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</si>
  <si>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</si>
  <si>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</si>
  <si>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</si>
  <si>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</si>
  <si>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</si>
  <si>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</si>
  <si>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</si>
  <si>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</si>
  <si>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</si>
  <si>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</si>
  <si>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</si>
  <si>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</si>
  <si>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</si>
  <si>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</si>
  <si>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</si>
  <si>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</si>
  <si>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</si>
  <si>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</si>
  <si>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</si>
  <si>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</si>
  <si>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</si>
  <si>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</si>
  <si>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</si>
  <si>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</si>
  <si>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</si>
  <si>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</si>
  <si>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</si>
  <si>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</si>
  <si>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</si>
  <si>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</si>
  <si>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</si>
  <si>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</si>
  <si>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</si>
  <si>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</si>
  <si>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</si>
  <si>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</si>
  <si>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</si>
  <si>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</si>
  <si>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</si>
  <si>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</si>
  <si>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</si>
  <si>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</si>
  <si>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</si>
  <si>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</si>
  <si>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</si>
  <si>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</si>
  <si>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</si>
  <si>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</si>
  <si>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</si>
  <si>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</si>
  <si>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</si>
  <si>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</si>
  <si>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</si>
  <si>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</si>
  <si>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</si>
  <si>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</si>
  <si>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</si>
  <si>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</si>
  <si>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</si>
  <si>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</si>
  <si>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</si>
  <si>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</si>
  <si>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</si>
  <si>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</si>
  <si>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</si>
  <si>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</si>
  <si>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</si>
  <si>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</si>
  <si>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</si>
  <si>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</si>
  <si>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</si>
  <si>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</si>
  <si>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</si>
  <si>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</si>
  <si>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</si>
  <si>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</si>
  <si>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</si>
  <si>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</si>
  <si>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</si>
  <si>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</si>
  <si>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</si>
  <si>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</si>
  <si>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</si>
  <si>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</si>
  <si>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</si>
  <si>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</si>
  <si>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</si>
  <si>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</si>
  <si>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</si>
  <si>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</si>
  <si>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</si>
  <si>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</si>
  <si>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</si>
  <si>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</si>
  <si>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</si>
  <si>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</si>
  <si>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</si>
  <si>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</si>
  <si>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</si>
  <si>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</si>
  <si>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</si>
  <si>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</si>
  <si>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</si>
  <si>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</si>
  <si>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</si>
  <si>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</si>
  <si>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</si>
  <si>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</si>
  <si>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</si>
  <si>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</si>
  <si>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</si>
  <si>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</si>
  <si>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</si>
  <si>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</si>
  <si>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</si>
  <si>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</si>
  <si>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</si>
  <si>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</si>
  <si>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</si>
  <si>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</si>
  <si>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</si>
  <si>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</si>
  <si>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</si>
  <si>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</si>
  <si>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</si>
  <si>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</si>
  <si>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</si>
  <si>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</si>
  <si>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</si>
  <si>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</si>
  <si>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</si>
  <si>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</si>
  <si>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</si>
  <si>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</si>
  <si>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</si>
  <si>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</si>
  <si>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</si>
  <si>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</si>
  <si>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</si>
  <si>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</si>
  <si>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</si>
  <si>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</si>
  <si>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</si>
  <si>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</si>
  <si>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</si>
  <si>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</si>
  <si>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</si>
  <si>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</si>
  <si>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</si>
  <si>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</si>
  <si>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</si>
  <si>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</si>
  <si>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</si>
  <si>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</si>
  <si>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</si>
  <si>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</si>
  <si>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</si>
  <si>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</si>
  <si>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</si>
  <si>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</si>
  <si>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</si>
  <si>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</si>
  <si>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</si>
  <si>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</si>
  <si>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</si>
  <si>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</si>
  <si>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</si>
  <si>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</si>
  <si>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</si>
  <si>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</si>
  <si>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</si>
  <si>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</si>
  <si>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</si>
  <si>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</si>
  <si>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</si>
  <si>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</si>
  <si>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</si>
  <si>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</si>
  <si>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</si>
  <si>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</si>
  <si>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</si>
  <si>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</si>
  <si>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</si>
  <si>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</si>
  <si>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</si>
  <si>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</si>
  <si>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</si>
  <si>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</si>
  <si>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</si>
  <si>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</si>
  <si>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</si>
  <si>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</si>
  <si>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</si>
  <si>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</si>
  <si>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</si>
  <si>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</si>
  <si>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</si>
  <si>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</si>
  <si>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</si>
  <si>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</si>
  <si>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</si>
  <si>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</si>
  <si>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</si>
  <si>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</si>
  <si>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</si>
  <si>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</si>
  <si>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</si>
  <si>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</si>
  <si>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</si>
  <si>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</si>
  <si>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</si>
  <si>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</si>
  <si>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</si>
  <si>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</si>
  <si>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</si>
  <si>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</si>
  <si>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</si>
  <si>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</si>
  <si>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</si>
  <si>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</si>
  <si>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</si>
  <si>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</si>
  <si>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</si>
  <si>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</si>
  <si>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</si>
  <si>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</si>
  <si>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</si>
  <si>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</si>
  <si>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</si>
  <si>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</si>
  <si>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</si>
  <si>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</si>
  <si>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</si>
  <si>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</si>
  <si>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</si>
  <si>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</si>
  <si>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</si>
  <si>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</si>
  <si>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</si>
  <si>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</si>
  <si>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</si>
  <si>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</si>
  <si>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</si>
  <si>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</si>
  <si>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</si>
  <si>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</si>
  <si>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</si>
  <si>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</si>
  <si>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</si>
  <si>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</si>
  <si>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</si>
  <si>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</si>
  <si>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</si>
  <si>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</si>
  <si>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</si>
  <si>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</si>
  <si>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</si>
  <si>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</si>
  <si>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</si>
  <si>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</si>
  <si>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</si>
  <si>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</si>
  <si>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</si>
  <si>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</si>
  <si>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</si>
  <si>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</si>
  <si>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</si>
  <si>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</si>
  <si>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</si>
  <si>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</si>
  <si>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</si>
  <si>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</si>
  <si>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</si>
  <si>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</si>
  <si>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</si>
  <si>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</si>
  <si>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</si>
  <si>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</si>
  <si>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</si>
  <si>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</si>
  <si>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</si>
  <si>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</si>
  <si>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</si>
  <si>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</si>
  <si>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</si>
  <si>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</si>
  <si>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</si>
  <si>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</si>
  <si>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</si>
  <si>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</si>
  <si>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</si>
  <si>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</si>
  <si>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</si>
  <si>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</si>
  <si>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</si>
  <si>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</si>
  <si>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</si>
  <si>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</si>
  <si>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</si>
  <si>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</si>
  <si>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</si>
  <si>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</si>
  <si>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</si>
  <si>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</si>
  <si>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</si>
  <si>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</si>
  <si>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</si>
  <si>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</si>
  <si>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</si>
  <si>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</si>
  <si>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</si>
  <si>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</si>
  <si>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</si>
  <si>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</si>
  <si>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</si>
  <si>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</si>
  <si>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</si>
  <si>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</si>
  <si>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</si>
  <si>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</si>
  <si>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</si>
  <si>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</si>
  <si>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</si>
  <si>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</si>
  <si>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</si>
  <si>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</si>
  <si>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</si>
  <si>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</si>
  <si>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</si>
  <si>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</si>
  <si>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</si>
  <si>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</si>
  <si>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</si>
  <si>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</si>
  <si>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</si>
  <si>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</si>
  <si>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</si>
  <si>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</si>
  <si>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</si>
  <si>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</si>
  <si>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</si>
  <si>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</si>
  <si>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</si>
  <si>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</si>
  <si>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</si>
  <si>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</si>
  <si>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</si>
  <si>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</si>
  <si>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</si>
  <si>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</si>
  <si>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</si>
  <si>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</si>
  <si>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</si>
  <si>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</si>
  <si>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</si>
  <si>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</si>
  <si>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</si>
  <si>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</si>
  <si>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</si>
  <si>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</si>
  <si>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</si>
  <si>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</si>
  <si>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</si>
  <si>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</si>
  <si>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</si>
  <si>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</si>
  <si>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</si>
  <si>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</si>
  <si>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</si>
  <si>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</si>
  <si>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</si>
  <si>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</si>
  <si>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</si>
  <si>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</si>
  <si>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</si>
  <si>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</si>
  <si>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</si>
  <si>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</si>
  <si>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</si>
  <si>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</si>
  <si>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</si>
  <si>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</si>
  <si>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</si>
  <si>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</si>
  <si>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</si>
  <si>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</si>
  <si>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</si>
  <si>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</si>
  <si>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</si>
  <si>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</si>
  <si>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</si>
  <si>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</si>
  <si>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</si>
  <si>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</si>
  <si>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</si>
  <si>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</si>
  <si>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</si>
  <si>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</si>
  <si>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</si>
  <si>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</si>
  <si>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</si>
  <si>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</si>
  <si>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</si>
  <si>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</si>
  <si>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</si>
  <si>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</si>
  <si>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</si>
  <si>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</si>
  <si>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</si>
  <si>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</si>
  <si>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</si>
  <si>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</si>
  <si>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</si>
  <si>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</si>
  <si>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</si>
  <si>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</si>
  <si>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</si>
  <si>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</si>
  <si>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</si>
  <si>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</si>
  <si>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</si>
  <si>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</si>
  <si>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</si>
  <si>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</si>
  <si>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</si>
  <si>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</si>
  <si>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</si>
  <si>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</si>
  <si>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</si>
  <si>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</si>
  <si>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</si>
  <si>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</si>
  <si>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</si>
  <si>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</si>
  <si>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</si>
  <si>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</si>
  <si>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</si>
  <si>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</si>
  <si>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</si>
  <si>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</si>
  <si>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</si>
  <si>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</si>
  <si>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</si>
  <si>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</si>
  <si>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</si>
  <si>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</si>
  <si>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</si>
  <si>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</si>
  <si>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</si>
  <si>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</si>
  <si>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</si>
  <si>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</si>
  <si>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</si>
  <si>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</si>
  <si>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</si>
  <si>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</si>
  <si>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</si>
  <si>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</si>
  <si>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</si>
  <si>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</si>
  <si>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</si>
  <si>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</si>
  <si>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</si>
  <si>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</si>
  <si>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</si>
  <si>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</si>
  <si>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</si>
  <si>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</si>
  <si>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</si>
  <si>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</si>
  <si>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</si>
  <si>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</si>
  <si>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</si>
  <si>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</si>
  <si>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</si>
  <si>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</si>
  <si>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</si>
  <si>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</si>
  <si>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</si>
  <si>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</si>
  <si>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</si>
  <si>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</si>
  <si>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</si>
  <si>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</si>
  <si>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</si>
  <si>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</si>
  <si>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</si>
  <si>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</si>
  <si>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</si>
  <si>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</si>
  <si>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</si>
  <si>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</si>
  <si>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</si>
  <si>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</si>
  <si>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</si>
  <si>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</si>
  <si>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</si>
  <si>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</si>
  <si>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</si>
  <si>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</si>
  <si>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</si>
  <si>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</si>
  <si>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</si>
  <si>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</si>
  <si>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</si>
  <si>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</si>
  <si>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</si>
  <si>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</si>
  <si>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</si>
  <si>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</si>
  <si>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</si>
  <si>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</si>
  <si>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</si>
  <si>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</si>
  <si>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</si>
  <si>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</si>
  <si>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</si>
  <si>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</si>
  <si>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</si>
  <si>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</si>
  <si>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</si>
  <si>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</si>
  <si>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</si>
  <si>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</si>
  <si>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</si>
  <si>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</si>
  <si>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</si>
  <si>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</si>
  <si>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</si>
  <si>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</si>
  <si>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</si>
  <si>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</si>
  <si>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</si>
  <si>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</si>
  <si>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</si>
  <si>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</si>
  <si>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</si>
  <si>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</si>
  <si>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</si>
  <si>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</si>
  <si>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</si>
  <si>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</si>
  <si>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</si>
  <si>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</si>
  <si>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</si>
  <si>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</si>
  <si>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</si>
  <si>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</si>
  <si>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</si>
  <si>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</si>
  <si>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</si>
  <si>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</si>
  <si>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</si>
  <si>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</si>
  <si>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</si>
  <si>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</si>
  <si>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</si>
  <si>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</si>
  <si>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</si>
  <si>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</si>
  <si>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</si>
  <si>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</si>
  <si>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</si>
  <si>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</si>
  <si>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</si>
  <si>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</si>
  <si>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</si>
  <si>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</si>
  <si>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</si>
  <si>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</si>
  <si>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</si>
  <si>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</si>
  <si>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</si>
  <si>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</si>
  <si>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</si>
  <si>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</si>
  <si>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</si>
  <si>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</si>
  <si>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</si>
  <si>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</si>
  <si>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</si>
  <si>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</si>
  <si>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</si>
  <si>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</si>
  <si>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</si>
  <si>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</si>
  <si>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</si>
  <si>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</si>
  <si>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</si>
  <si>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</si>
  <si>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</si>
  <si>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</si>
  <si>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</si>
  <si>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</si>
  <si>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</si>
  <si>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</si>
  <si>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</si>
  <si>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</si>
  <si>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</si>
  <si>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</si>
  <si>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</si>
  <si>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</si>
  <si>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</si>
  <si>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</si>
  <si>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</si>
  <si>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</si>
  <si>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</si>
  <si>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</si>
  <si>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</si>
  <si>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</si>
  <si>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</si>
  <si>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</si>
  <si>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</si>
  <si>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</si>
  <si>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</si>
  <si>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</si>
  <si>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</si>
  <si>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</si>
  <si>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</si>
  <si>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</si>
  <si>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</si>
  <si>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</si>
  <si>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</si>
  <si>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</si>
  <si>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</si>
  <si>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</si>
  <si>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</si>
  <si>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</si>
  <si>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</si>
  <si>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</si>
  <si>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</si>
  <si>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</si>
  <si>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</si>
  <si>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</si>
  <si>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</si>
  <si>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</si>
  <si>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</si>
  <si>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</si>
  <si>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</si>
  <si>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</si>
  <si>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</si>
  <si>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</si>
  <si>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</si>
  <si>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</si>
  <si>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</si>
  <si>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</si>
  <si>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</si>
  <si>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</si>
  <si>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</si>
  <si>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</si>
  <si>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</si>
  <si>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</si>
  <si>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</si>
  <si>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</si>
  <si>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</si>
  <si>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</si>
  <si>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</si>
  <si>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</si>
  <si>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</si>
  <si>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</si>
  <si>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</si>
  <si>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</si>
  <si>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</si>
  <si>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</si>
  <si>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</si>
  <si>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</si>
  <si>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</si>
  <si>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</si>
  <si>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</si>
  <si>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</si>
  <si>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</si>
  <si>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</si>
  <si>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</si>
  <si>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</si>
  <si>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</si>
  <si>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</si>
  <si>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</si>
  <si>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</si>
  <si>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</si>
  <si>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</si>
  <si>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</si>
  <si>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</si>
  <si>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</si>
  <si>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</si>
  <si>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</si>
  <si>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</si>
  <si>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</si>
  <si>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</si>
  <si>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</si>
  <si>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</si>
  <si>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</si>
  <si>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</si>
  <si>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</si>
  <si>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</si>
  <si>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</si>
  <si>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</si>
  <si>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</si>
  <si>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</si>
  <si>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</si>
  <si>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</si>
  <si>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</si>
  <si>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</si>
  <si>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</si>
  <si>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</si>
  <si>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</si>
  <si>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</si>
  <si>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</si>
  <si>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</si>
  <si>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</si>
  <si>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</si>
  <si>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</si>
  <si>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</si>
  <si>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</si>
  <si>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</si>
  <si>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</si>
  <si>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</si>
  <si>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</si>
  <si>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</si>
  <si>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</si>
  <si>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</si>
  <si>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</si>
  <si>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</si>
  <si>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</si>
  <si>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</si>
  <si>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</si>
  <si>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</si>
  <si>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</si>
  <si>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</si>
  <si>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</si>
  <si>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</si>
  <si>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</si>
  <si>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</si>
  <si>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</si>
  <si>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</si>
  <si>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</si>
  <si>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</si>
  <si>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</si>
  <si>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</si>
  <si>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</si>
  <si>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</si>
  <si>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</si>
  <si>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</si>
  <si>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</si>
  <si>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</si>
  <si>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</si>
  <si>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</si>
  <si>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</si>
  <si>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</si>
  <si>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</si>
  <si>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</si>
  <si>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</si>
  <si>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</si>
  <si>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</si>
  <si>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</si>
  <si>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</si>
  <si>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</si>
  <si>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</si>
  <si>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</si>
  <si>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</si>
  <si>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</si>
  <si>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</si>
  <si>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</si>
  <si>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</si>
  <si>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</si>
  <si>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</si>
  <si>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</si>
  <si>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</si>
  <si>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</si>
  <si>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</si>
  <si>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</si>
  <si>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</si>
  <si>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</si>
  <si>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</si>
  <si>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</si>
  <si>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</si>
  <si>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</si>
  <si>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</si>
  <si>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</si>
  <si>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</si>
  <si>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</si>
  <si>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</si>
  <si>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</si>
  <si>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</si>
  <si>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</si>
  <si>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</si>
  <si>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</si>
  <si>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</si>
  <si>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</si>
  <si>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</si>
  <si>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</si>
  <si>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</si>
  <si>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</si>
  <si>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</si>
  <si>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</si>
  <si>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</si>
  <si>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</si>
  <si>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</si>
  <si>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</si>
  <si>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</si>
  <si>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</si>
  <si>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</si>
  <si>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</si>
  <si>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</si>
  <si>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</si>
  <si>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</si>
  <si>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</si>
  <si>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</si>
  <si>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</si>
  <si>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</si>
  <si>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</si>
  <si>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</si>
  <si>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</si>
  <si>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</si>
  <si>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</si>
  <si>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</si>
  <si>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</si>
  <si>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</si>
  <si>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</si>
  <si>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</si>
  <si>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</si>
  <si>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</si>
  <si>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</si>
  <si>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</si>
  <si>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</si>
  <si>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</si>
  <si>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</si>
  <si>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</si>
  <si>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</si>
  <si>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</si>
  <si>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</si>
  <si>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</si>
  <si>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</si>
  <si>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</si>
  <si>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</si>
  <si>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</si>
  <si>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</si>
  <si>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</si>
  <si>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</si>
  <si>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</si>
  <si>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</si>
  <si>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</si>
  <si>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</si>
  <si>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</si>
  <si>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</si>
  <si>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</si>
  <si>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</si>
  <si>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</si>
  <si>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</si>
  <si>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</si>
  <si>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</si>
  <si>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</si>
  <si>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</si>
  <si>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</si>
  <si>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</si>
  <si>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</si>
  <si>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</si>
  <si>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</si>
  <si>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</si>
  <si>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</si>
  <si>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</si>
  <si>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</si>
  <si>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</si>
  <si>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</si>
  <si>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</si>
  <si>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</si>
  <si>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</si>
  <si>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</si>
  <si>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</si>
  <si>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</si>
  <si>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</si>
  <si>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</si>
  <si>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</si>
  <si>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</si>
  <si>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</si>
  <si>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</si>
  <si>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</si>
  <si>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</si>
  <si>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</si>
  <si>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</si>
  <si>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</si>
  <si>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</si>
  <si>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</si>
  <si>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</si>
  <si>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</si>
  <si>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</si>
  <si>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</si>
  <si>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</si>
  <si>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</si>
  <si>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</si>
  <si>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</si>
  <si>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</si>
  <si>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</si>
  <si>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</si>
  <si>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</si>
  <si>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</si>
  <si>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</si>
  <si>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</si>
  <si>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</si>
  <si>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</si>
  <si>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</si>
  <si>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</si>
  <si>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</si>
  <si>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</si>
  <si>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</si>
  <si>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</si>
  <si>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</si>
  <si>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</si>
  <si>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</si>
  <si>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</si>
  <si>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</si>
  <si>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</si>
  <si>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</si>
  <si>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</si>
  <si>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</si>
  <si>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</si>
  <si>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</si>
  <si>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</si>
  <si>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</si>
  <si>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</si>
  <si>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</si>
  <si>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</si>
  <si>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</si>
  <si>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</si>
  <si>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</si>
  <si>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</si>
  <si>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</si>
  <si>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</si>
  <si>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</si>
  <si>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</si>
  <si>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</si>
  <si>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</si>
  <si>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</si>
  <si>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</si>
  <si>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</si>
  <si>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</si>
  <si>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</si>
  <si>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</si>
  <si>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</si>
  <si>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</si>
  <si>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</si>
  <si>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</si>
  <si>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</si>
  <si>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</si>
  <si>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</si>
  <si>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</si>
  <si>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</si>
  <si>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</si>
  <si>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</si>
  <si>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</si>
  <si>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</si>
  <si>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</si>
  <si>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</si>
  <si>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</si>
  <si>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</si>
  <si>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</si>
  <si>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</si>
  <si>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</si>
  <si>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</si>
  <si>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</si>
  <si>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</si>
  <si>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</si>
  <si>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</si>
  <si>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</si>
  <si>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</si>
  <si>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</si>
  <si>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</si>
  <si>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</si>
  <si>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</si>
  <si>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</si>
  <si>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</si>
  <si>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</si>
  <si>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</si>
  <si>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</si>
  <si>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</si>
  <si>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</si>
  <si>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</si>
  <si>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</si>
  <si>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</si>
  <si>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</si>
  <si>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</si>
  <si>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</si>
  <si>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</si>
  <si>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</si>
  <si>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</si>
  <si>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</si>
  <si>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</si>
  <si>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</si>
  <si>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</si>
  <si>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</si>
  <si>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</si>
  <si>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</si>
  <si>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</si>
  <si>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</si>
  <si>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</si>
  <si>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</si>
  <si>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</si>
  <si>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</si>
  <si>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</si>
  <si>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</si>
  <si>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</si>
  <si>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</si>
  <si>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</si>
  <si>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</si>
  <si>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</si>
  <si>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</si>
  <si>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</si>
  <si>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</si>
  <si>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</si>
  <si>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</si>
  <si>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</si>
  <si>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</si>
  <si>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</si>
  <si>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</si>
  <si>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</si>
  <si>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</si>
  <si>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</si>
  <si>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</si>
  <si>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</si>
  <si>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</si>
  <si>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</si>
  <si>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</si>
  <si>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</si>
  <si>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</si>
  <si>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</si>
  <si>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</si>
  <si>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</si>
  <si>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</si>
  <si>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</si>
  <si>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</si>
  <si>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</si>
  <si>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</si>
  <si>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</si>
  <si>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</si>
  <si>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</si>
  <si>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</si>
  <si>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</si>
  <si>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</si>
  <si>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</si>
  <si>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</si>
  <si>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</si>
  <si>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</si>
  <si>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</si>
  <si>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</si>
  <si>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</si>
  <si>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</si>
  <si>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</si>
  <si>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</si>
  <si>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</si>
  <si>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</si>
  <si>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</si>
  <si>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</si>
  <si>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</si>
  <si>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</si>
  <si>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</si>
  <si>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</si>
  <si>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</si>
  <si>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</si>
  <si>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</si>
  <si>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</si>
  <si>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</si>
  <si>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</si>
  <si>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</si>
  <si>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</si>
  <si>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</si>
  <si>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</si>
  <si>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</si>
  <si>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</si>
  <si>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</si>
  <si>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</si>
  <si>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</si>
  <si>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</si>
  <si>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</si>
  <si>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</si>
  <si>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</si>
  <si>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</si>
  <si>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</si>
  <si>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</si>
  <si>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</si>
  <si>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</si>
  <si>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</si>
  <si>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</si>
  <si>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</si>
  <si>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</si>
  <si>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</si>
  <si>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</si>
  <si>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</si>
  <si>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</si>
  <si>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</si>
  <si>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</si>
  <si>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</si>
  <si>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</si>
  <si>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</si>
  <si>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</si>
  <si>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</si>
  <si>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</si>
  <si>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</si>
  <si>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</si>
  <si>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</si>
  <si>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</si>
  <si>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</si>
  <si>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</si>
  <si>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</si>
  <si>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</si>
  <si>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</si>
  <si>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</si>
  <si>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</si>
  <si>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</si>
  <si>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</si>
  <si>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</si>
  <si>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</si>
  <si>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</si>
  <si>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</si>
  <si>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</si>
  <si>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</si>
  <si>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</si>
  <si>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</si>
  <si>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</si>
  <si>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</si>
  <si>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</si>
  <si>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</si>
  <si>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</si>
  <si>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</si>
  <si>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</si>
  <si>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</si>
  <si>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</si>
  <si>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</si>
  <si>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</si>
  <si>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</si>
  <si>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</si>
  <si>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</si>
  <si>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</si>
  <si>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</si>
  <si>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</si>
  <si>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</si>
  <si>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</si>
  <si>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</si>
  <si>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</si>
  <si>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</si>
  <si>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</si>
  <si>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</si>
  <si>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</si>
  <si>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</si>
  <si>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</si>
  <si>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</si>
  <si>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</si>
  <si>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</si>
  <si>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</si>
  <si>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</si>
  <si>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</si>
  <si>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</si>
  <si>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</si>
  <si>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</si>
  <si>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</si>
  <si>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</si>
  <si>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</si>
  <si>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</si>
  <si>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</si>
  <si>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</si>
  <si>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</si>
  <si>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</si>
  <si>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</si>
  <si>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</si>
  <si>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</si>
  <si>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</si>
  <si>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</si>
  <si>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</si>
  <si>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</si>
  <si>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</si>
  <si>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</si>
  <si>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</si>
  <si>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</si>
  <si>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</si>
  <si>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</si>
  <si>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</si>
  <si>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</si>
  <si>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</si>
  <si>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</si>
  <si>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</si>
  <si>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</si>
  <si>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</si>
  <si>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</si>
  <si>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</si>
  <si>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</si>
  <si>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</si>
  <si>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</si>
  <si>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</si>
  <si>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</si>
  <si>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</si>
  <si>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</si>
  <si>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</si>
  <si>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</si>
  <si>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</si>
  <si>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</si>
  <si>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</si>
  <si>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</si>
  <si>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</si>
  <si>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</si>
  <si>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</si>
  <si>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</si>
  <si>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</si>
  <si>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</si>
  <si>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</si>
  <si>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</si>
  <si>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</si>
  <si>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</si>
  <si>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</si>
  <si>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</si>
  <si>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</si>
  <si>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</si>
  <si>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</si>
  <si>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</si>
  <si>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</si>
  <si>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</si>
  <si>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</si>
  <si>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</si>
  <si>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</si>
  <si>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</si>
  <si>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</si>
  <si>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</si>
  <si>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</si>
  <si>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</si>
  <si>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</si>
  <si>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</si>
  <si>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</si>
  <si>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</si>
  <si>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</si>
  <si>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</si>
  <si>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</si>
  <si>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</si>
  <si>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</si>
  <si>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</si>
  <si>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</si>
  <si>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</si>
  <si>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</si>
  <si>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</si>
  <si>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</si>
  <si>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</si>
  <si>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</si>
  <si>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</si>
  <si>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</si>
  <si>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</si>
  <si>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</si>
  <si>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</si>
  <si>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</si>
  <si>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</si>
  <si>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</si>
  <si>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</si>
  <si>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</si>
  <si>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</si>
  <si>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</si>
  <si>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</si>
  <si>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</si>
  <si>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</si>
  <si>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</si>
  <si>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</si>
  <si>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</si>
  <si>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</si>
  <si>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</si>
  <si>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</si>
  <si>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</si>
  <si>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</si>
  <si>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</si>
  <si>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</si>
  <si>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</si>
  <si>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</si>
  <si>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</si>
  <si>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</si>
  <si>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</si>
  <si>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</si>
  <si>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</si>
  <si>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</si>
  <si>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</si>
  <si>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</si>
  <si>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</si>
  <si>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</si>
  <si>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</si>
  <si>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</si>
  <si>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</si>
  <si>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</si>
  <si>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</si>
  <si>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</si>
  <si>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</si>
  <si>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</si>
  <si>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</si>
  <si>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</si>
  <si>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</si>
  <si>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</si>
  <si>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</si>
  <si>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</si>
  <si>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</si>
  <si>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</si>
  <si>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</si>
  <si>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</si>
  <si>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</si>
  <si>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</si>
  <si>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</si>
  <si>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</si>
  <si>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</si>
  <si>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</si>
  <si>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</si>
  <si>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</si>
  <si>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</si>
  <si>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</si>
  <si>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</si>
  <si>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</si>
  <si>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</si>
  <si>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</si>
  <si>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</si>
  <si>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</si>
  <si>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</si>
  <si>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</si>
  <si>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</si>
  <si>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</si>
  <si>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</si>
  <si>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</si>
  <si>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</si>
  <si>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</si>
  <si>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</si>
  <si>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</si>
  <si>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</si>
  <si>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</si>
  <si>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</si>
  <si>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</si>
  <si>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</si>
  <si>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</si>
  <si>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</si>
  <si>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</si>
  <si>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</si>
  <si>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</si>
  <si>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</si>
  <si>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</si>
  <si>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</si>
  <si>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</si>
  <si>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</si>
  <si>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</si>
  <si>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</si>
  <si>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</si>
  <si>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</si>
  <si>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</si>
  <si>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</si>
  <si>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</si>
  <si>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</si>
  <si>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</si>
  <si>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</si>
  <si>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</si>
  <si>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</si>
  <si>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</si>
  <si>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</si>
  <si>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</si>
  <si>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</si>
  <si>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</si>
  <si>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</si>
  <si>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</si>
  <si>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</si>
  <si>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</si>
  <si>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</si>
  <si>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</si>
  <si>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</si>
  <si>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</si>
  <si>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</si>
  <si>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</si>
  <si>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</si>
  <si>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</si>
  <si>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</si>
  <si>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</si>
  <si>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</si>
  <si>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</si>
  <si>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</si>
  <si>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</si>
  <si>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</si>
  <si>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</si>
  <si>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</si>
  <si>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</si>
  <si>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</si>
  <si>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</si>
  <si>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</si>
  <si>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</si>
  <si>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</si>
  <si>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</si>
  <si>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</si>
  <si>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</si>
  <si>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</si>
  <si>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</si>
  <si>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</si>
  <si>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</si>
  <si>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</si>
  <si>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</si>
  <si>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</si>
  <si>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</si>
  <si>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</si>
  <si>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</si>
  <si>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</si>
  <si>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</si>
  <si>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</si>
  <si>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</si>
  <si>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</si>
  <si>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</si>
  <si>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</si>
  <si>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</si>
  <si>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</si>
  <si>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</si>
  <si>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</si>
  <si>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</si>
  <si>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</si>
  <si>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</si>
  <si>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</si>
  <si>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</si>
  <si>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</si>
  <si>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</si>
  <si>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</si>
  <si>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</si>
  <si>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</si>
  <si>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</si>
  <si>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</si>
  <si>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</si>
  <si>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</si>
  <si>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</si>
  <si>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</si>
  <si>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</si>
  <si>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</si>
  <si>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</si>
  <si>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</si>
  <si>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</si>
  <si>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</si>
  <si>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</si>
  <si>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</si>
  <si>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</si>
  <si>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</si>
  <si>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</si>
  <si>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</si>
  <si>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</si>
  <si>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</si>
  <si>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</si>
  <si>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</si>
  <si>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</si>
  <si>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</si>
  <si>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</si>
  <si>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</si>
  <si>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</si>
  <si>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</si>
  <si>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</si>
  <si>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</si>
  <si>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</si>
  <si>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</si>
  <si>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</si>
  <si>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</si>
  <si>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</si>
  <si>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</si>
  <si>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</si>
  <si>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</si>
  <si>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</si>
  <si>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</si>
  <si>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</si>
  <si>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</si>
  <si>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</si>
  <si>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</si>
  <si>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</si>
  <si>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</si>
  <si>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</si>
  <si>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</si>
  <si>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</si>
  <si>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</si>
  <si>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</si>
  <si>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</si>
  <si>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</si>
  <si>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</si>
  <si>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</si>
  <si>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</si>
  <si>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</si>
  <si>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</si>
  <si>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</si>
  <si>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</si>
  <si>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</si>
  <si>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</si>
  <si>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</si>
  <si>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</si>
  <si>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</si>
  <si>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</si>
  <si>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</si>
  <si>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</si>
  <si>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</si>
  <si>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</si>
  <si>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</si>
  <si>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</si>
  <si>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</si>
  <si>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</si>
  <si>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</si>
  <si>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</si>
  <si>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</si>
  <si>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</si>
  <si>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</si>
  <si>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</si>
  <si>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</si>
  <si>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</si>
  <si>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</si>
  <si>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</si>
  <si>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</si>
  <si>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</si>
  <si>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</si>
  <si>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</si>
  <si>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</si>
  <si>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</si>
  <si>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</si>
  <si>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</si>
  <si>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</si>
  <si>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</si>
  <si>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</si>
  <si>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</si>
  <si>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</si>
  <si>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</si>
  <si>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</si>
  <si>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</si>
  <si>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</si>
  <si>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</si>
  <si>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</si>
  <si>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</si>
  <si>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</si>
  <si>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</si>
  <si>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</si>
  <si>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</si>
  <si>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</si>
  <si>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</si>
  <si>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</si>
  <si>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</si>
  <si>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</si>
  <si>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</si>
  <si>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</si>
  <si>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</si>
  <si>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</si>
  <si>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</si>
  <si>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</si>
  <si>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</si>
  <si>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</si>
  <si>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</si>
  <si>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</si>
  <si>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</si>
  <si>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</si>
  <si>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</si>
  <si>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</si>
  <si>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</si>
  <si>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</si>
  <si>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</si>
  <si>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</si>
  <si>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</si>
  <si>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</si>
  <si>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</si>
  <si>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</si>
  <si>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</si>
  <si>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</si>
  <si>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</si>
  <si>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</si>
  <si>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</si>
  <si>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</si>
  <si>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</si>
  <si>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</si>
  <si>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</si>
  <si>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</si>
  <si>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</si>
  <si>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</si>
  <si>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</si>
  <si>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</si>
  <si>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</si>
  <si>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</si>
  <si>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</si>
  <si>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</si>
  <si>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</si>
  <si>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</si>
  <si>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</si>
  <si>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</si>
  <si>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</si>
  <si>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</si>
  <si>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</si>
  <si>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</si>
  <si>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</si>
  <si>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</si>
  <si>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</si>
  <si>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</si>
  <si>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</si>
  <si>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</si>
  <si>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</si>
  <si>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</si>
  <si>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</si>
  <si>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</si>
  <si>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</si>
  <si>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</si>
  <si>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</si>
  <si>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</si>
  <si>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</si>
  <si>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</si>
  <si>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</si>
  <si>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</si>
  <si>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</si>
  <si>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</si>
  <si>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</si>
  <si>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</si>
  <si>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</si>
  <si>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</si>
  <si>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</si>
  <si>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</si>
  <si>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</si>
  <si>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</si>
  <si>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</si>
  <si>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</si>
  <si>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</si>
  <si>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</si>
  <si>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</si>
  <si>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</si>
  <si>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</si>
  <si>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</si>
  <si>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</si>
  <si>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</si>
  <si>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</si>
  <si>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</si>
  <si>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</si>
  <si>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</si>
  <si>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</si>
  <si>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</si>
  <si>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</si>
  <si>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</si>
  <si>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</si>
  <si>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</si>
  <si>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</si>
  <si>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</si>
  <si>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</si>
  <si>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</si>
  <si>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</si>
  <si>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</si>
  <si>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</si>
  <si>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</si>
  <si>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</si>
  <si>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</si>
  <si>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</si>
  <si>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</si>
  <si>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</si>
  <si>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</si>
  <si>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</si>
  <si>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</si>
  <si>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</si>
  <si>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</si>
  <si>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</si>
  <si>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</si>
  <si>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</si>
  <si>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</si>
  <si>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</si>
  <si>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</si>
  <si>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</si>
  <si>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</si>
  <si>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</si>
  <si>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</si>
  <si>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</si>
  <si>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</si>
  <si>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</si>
  <si>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</si>
  <si>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</si>
  <si>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</si>
  <si>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</si>
  <si>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</si>
  <si>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</si>
  <si>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</si>
  <si>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</si>
  <si>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</si>
  <si>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</si>
  <si>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</si>
  <si>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</si>
  <si>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</si>
  <si>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</si>
  <si>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</si>
  <si>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</si>
  <si>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</si>
  <si>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</si>
  <si>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</si>
  <si>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</si>
  <si>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</si>
  <si>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</si>
  <si>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</si>
  <si>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</si>
  <si>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</si>
  <si>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</si>
  <si>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</si>
  <si>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</si>
  <si>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</si>
  <si>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</si>
  <si>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</si>
  <si>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</si>
  <si>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</si>
  <si>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</si>
  <si>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</si>
  <si>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</si>
  <si>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</si>
  <si>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</si>
  <si>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</si>
  <si>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</si>
  <si>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</si>
  <si>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</si>
  <si>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</si>
  <si>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</si>
  <si>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</si>
  <si>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</si>
  <si>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</si>
  <si>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</si>
  <si>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</si>
  <si>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</si>
  <si>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</si>
  <si>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</si>
  <si>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</si>
  <si>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</si>
  <si>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</si>
  <si>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</si>
  <si>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</si>
  <si>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</si>
  <si>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</si>
  <si>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</si>
  <si>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</si>
  <si>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</si>
  <si>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</si>
  <si>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</si>
  <si>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</si>
  <si>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</si>
  <si>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</si>
  <si>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</si>
  <si>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</si>
  <si>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</si>
  <si>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</si>
  <si>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</si>
  <si>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</si>
  <si>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</si>
  <si>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</si>
  <si>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</si>
  <si>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</si>
  <si>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</si>
  <si>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</si>
  <si>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</si>
  <si>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</si>
  <si>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</si>
  <si>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</si>
  <si>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</si>
  <si>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</si>
  <si>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</si>
  <si>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</si>
  <si>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</si>
  <si>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</si>
  <si>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</si>
  <si>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</si>
  <si>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</si>
  <si>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</si>
  <si>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</si>
  <si>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</si>
  <si>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</si>
  <si>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</si>
  <si>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</si>
  <si>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</si>
  <si>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</si>
  <si>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</si>
  <si>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</si>
  <si>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</si>
  <si>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</si>
  <si>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</si>
  <si>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</si>
  <si>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</si>
  <si>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</si>
  <si>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</si>
  <si>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</si>
  <si>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</si>
  <si>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</si>
  <si>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</si>
  <si>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</si>
  <si>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</si>
  <si>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</si>
  <si>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</si>
  <si>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</si>
  <si>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</si>
  <si>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</si>
  <si>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</si>
  <si>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</si>
  <si>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</si>
  <si>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</si>
  <si>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</si>
  <si>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</si>
  <si>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</si>
  <si>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</si>
  <si>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</si>
  <si>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</si>
  <si>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</si>
  <si>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</si>
  <si>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</si>
  <si>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</si>
  <si>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</si>
  <si>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</si>
  <si>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</si>
  <si>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</si>
  <si>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</si>
  <si>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</si>
  <si>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</si>
  <si>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</si>
  <si>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</si>
  <si>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</si>
  <si>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</si>
  <si>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</si>
  <si>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</si>
  <si>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</si>
  <si>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</si>
  <si>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</si>
  <si>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</si>
  <si>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</si>
  <si>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</si>
  <si>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</si>
  <si>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</si>
  <si>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</si>
  <si>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</si>
  <si>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</si>
  <si>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</si>
  <si>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</si>
  <si>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</si>
  <si>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</si>
  <si>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</si>
  <si>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</si>
  <si>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</si>
  <si>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</si>
  <si>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</si>
  <si>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</si>
  <si>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</si>
  <si>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</si>
  <si>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</si>
  <si>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</si>
  <si>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</si>
  <si>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</si>
  <si>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</si>
  <si>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</si>
  <si>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</si>
  <si>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</si>
  <si>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</si>
  <si>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</si>
  <si>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</si>
  <si>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</si>
  <si>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</si>
  <si>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</si>
  <si>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</si>
  <si>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</si>
  <si>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</si>
  <si>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</si>
  <si>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</si>
  <si>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</si>
  <si>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</si>
  <si>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</si>
  <si>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</si>
  <si>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</si>
  <si>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</si>
  <si>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</si>
  <si>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</si>
  <si>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</si>
  <si>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</si>
  <si>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</si>
  <si>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</si>
  <si>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</si>
  <si>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</si>
  <si>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</si>
  <si>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</si>
  <si>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</si>
  <si>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</si>
  <si>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</si>
  <si>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</si>
  <si>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</si>
  <si>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</si>
  <si>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</si>
  <si>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</si>
  <si>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</si>
  <si>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</si>
  <si>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</si>
  <si>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</si>
  <si>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</si>
  <si>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</si>
  <si>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</si>
  <si>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</si>
  <si>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</si>
  <si>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</si>
  <si>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</si>
  <si>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</si>
  <si>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</si>
  <si>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</si>
  <si>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</si>
  <si>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</si>
  <si>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</si>
  <si>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</si>
  <si>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</si>
  <si>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</si>
  <si>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</si>
  <si>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</si>
  <si>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</si>
  <si>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</si>
  <si>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</si>
  <si>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</si>
  <si>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</si>
  <si>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</si>
  <si>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</si>
  <si>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</si>
  <si>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</si>
  <si>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</si>
  <si>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</si>
  <si>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</si>
  <si>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</si>
  <si>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</si>
  <si>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</si>
  <si>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</si>
  <si>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</si>
  <si>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</si>
  <si>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</si>
  <si>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</si>
  <si>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</si>
  <si>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</si>
  <si>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</si>
  <si>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</si>
  <si>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</si>
  <si>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</si>
  <si>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</si>
  <si>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</si>
  <si>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</si>
  <si>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</si>
  <si>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</si>
  <si>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</si>
  <si>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</si>
  <si>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</si>
  <si>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</si>
  <si>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</si>
  <si>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</si>
  <si>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</si>
  <si>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</si>
  <si>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</si>
  <si>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</si>
  <si>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</si>
  <si>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</si>
  <si>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</si>
  <si>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</si>
  <si>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</si>
  <si>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</si>
  <si>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</si>
  <si>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</si>
  <si>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</si>
  <si>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</si>
  <si>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</si>
  <si>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</si>
  <si>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</si>
  <si>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</si>
  <si>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</si>
  <si>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</si>
  <si>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</si>
  <si>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</si>
  <si>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</si>
  <si>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</si>
  <si>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</si>
  <si>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</si>
  <si>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</si>
  <si>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</si>
  <si>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</si>
  <si>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</si>
  <si>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</si>
  <si>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</si>
  <si>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</si>
  <si>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</si>
  <si>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</si>
  <si>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</si>
  <si>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</si>
  <si>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</si>
  <si>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</si>
  <si>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</si>
  <si>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</si>
  <si>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</si>
  <si>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</si>
  <si>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</si>
  <si>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</si>
  <si>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</si>
  <si>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</si>
  <si>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</si>
  <si>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</si>
  <si>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</si>
  <si>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</si>
  <si>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</si>
  <si>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</si>
  <si>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</si>
  <si>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</si>
  <si>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</si>
  <si>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</si>
  <si>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</si>
  <si>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</si>
  <si>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</si>
  <si>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</si>
  <si>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</si>
  <si>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</si>
  <si>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</si>
  <si>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</si>
  <si>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</si>
  <si>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</si>
  <si>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</si>
  <si>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</si>
  <si>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</si>
  <si>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</si>
  <si>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</si>
  <si>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</si>
  <si>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</si>
  <si>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</si>
  <si>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</si>
  <si>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</si>
  <si>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</si>
  <si>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</si>
  <si>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</si>
  <si>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</si>
  <si>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</si>
  <si>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</si>
  <si>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</si>
  <si>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</si>
  <si>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</si>
  <si>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</si>
  <si>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</si>
  <si>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</si>
  <si>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</si>
  <si>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</si>
  <si>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</si>
  <si>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</si>
  <si>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</si>
  <si>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</si>
  <si>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</si>
  <si>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</si>
  <si>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</si>
  <si>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</si>
  <si>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</si>
  <si>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</si>
  <si>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</si>
  <si>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</si>
  <si>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</si>
  <si>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</si>
  <si>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</si>
  <si>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</si>
  <si>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</si>
  <si>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</si>
  <si>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</si>
  <si>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</si>
  <si>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</si>
  <si>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</si>
  <si>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</si>
  <si>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</si>
  <si>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</si>
  <si>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</si>
  <si>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</si>
  <si>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</si>
  <si>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</si>
  <si>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</si>
  <si>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</si>
  <si>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</si>
  <si>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</si>
  <si>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</si>
  <si>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</si>
  <si>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</si>
  <si>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</si>
  <si>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</si>
  <si>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</si>
  <si>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</si>
  <si>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</si>
  <si>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</si>
  <si>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</si>
  <si>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</si>
  <si>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</si>
  <si>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</si>
  <si>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</si>
  <si>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</si>
  <si>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</si>
  <si>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</si>
  <si>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</si>
  <si>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</si>
  <si>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</si>
  <si>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</si>
  <si>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</si>
  <si>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</si>
  <si>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</si>
  <si>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</si>
  <si>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</si>
  <si>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</si>
  <si>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</si>
  <si>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</si>
  <si>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</si>
  <si>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</si>
  <si>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</si>
  <si>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</si>
  <si>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</si>
  <si>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</si>
  <si>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</si>
  <si>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</si>
  <si>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</si>
  <si>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</si>
  <si>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</si>
  <si>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</si>
  <si>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</si>
  <si>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</si>
  <si>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</si>
  <si>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</si>
  <si>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</si>
  <si>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</si>
  <si>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</si>
  <si>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</si>
  <si>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</si>
  <si>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</si>
  <si>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</si>
  <si>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</si>
  <si>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</si>
  <si>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</si>
  <si>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</si>
  <si>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</si>
  <si>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</si>
  <si>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</si>
  <si>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</si>
  <si>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</si>
  <si>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</si>
  <si>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</si>
  <si>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</si>
  <si>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</si>
  <si>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</si>
  <si>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</si>
  <si>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</si>
  <si>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</si>
  <si>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</si>
  <si>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</si>
  <si>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</si>
  <si>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</si>
  <si>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</si>
  <si>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</si>
  <si>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</si>
  <si>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</si>
  <si>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</si>
  <si>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</si>
  <si>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</si>
  <si>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</si>
  <si>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</si>
  <si>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</si>
  <si>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</si>
  <si>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</si>
  <si>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</si>
  <si>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</si>
  <si>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</si>
  <si>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</si>
  <si>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</si>
  <si>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</si>
  <si>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</si>
  <si>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</si>
  <si>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</si>
  <si>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</si>
  <si>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</si>
  <si>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</si>
  <si>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</si>
  <si>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</si>
  <si>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</si>
  <si>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</si>
  <si>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</si>
  <si>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</si>
  <si>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</si>
  <si>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</si>
  <si>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</si>
  <si>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</si>
  <si>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</si>
  <si>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</si>
  <si>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</si>
  <si>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</si>
  <si>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</si>
  <si>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</si>
  <si>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</si>
  <si>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</si>
  <si>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</si>
  <si>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</si>
  <si>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</si>
  <si>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</si>
  <si>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</si>
  <si>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</si>
  <si>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</si>
  <si>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</si>
  <si>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</si>
  <si>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</si>
  <si>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</si>
  <si>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</si>
  <si>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</si>
  <si>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</si>
  <si>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</si>
  <si>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</si>
  <si>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</si>
  <si>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</si>
  <si>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</si>
  <si>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</si>
  <si>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</si>
  <si>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</si>
  <si>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</si>
  <si>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</si>
  <si>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</si>
  <si>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</si>
  <si>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</si>
  <si>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</si>
  <si>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</si>
  <si>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</si>
  <si>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</si>
  <si>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</si>
  <si>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</si>
  <si>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</si>
  <si>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</si>
  <si>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</si>
  <si>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</si>
  <si>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</si>
  <si>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</si>
  <si>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</si>
  <si>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</si>
  <si>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</si>
  <si>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</si>
  <si>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</si>
  <si>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</si>
  <si>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</si>
  <si>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</si>
  <si>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</si>
  <si>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</si>
  <si>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</si>
  <si>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</si>
  <si>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</si>
  <si>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</si>
  <si>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</si>
  <si>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</si>
  <si>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</si>
  <si>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</si>
  <si>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</si>
  <si>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</si>
  <si>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</si>
  <si>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</si>
  <si>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</si>
  <si>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</si>
  <si>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</si>
  <si>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</si>
  <si>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</si>
  <si>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</si>
  <si>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</si>
  <si>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</si>
  <si>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</si>
  <si>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</si>
  <si>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</si>
  <si>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</si>
  <si>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</si>
  <si>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</si>
  <si>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</si>
  <si>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</si>
  <si>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</si>
  <si>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</si>
  <si>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</si>
  <si>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</si>
  <si>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</si>
  <si>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</si>
  <si>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</si>
  <si>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</si>
  <si>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</si>
  <si>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</si>
  <si>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</si>
  <si>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</si>
  <si>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</si>
  <si>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</si>
  <si>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</si>
  <si>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</si>
  <si>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</si>
  <si>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</si>
  <si>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</si>
  <si>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</si>
  <si>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</si>
  <si>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</si>
  <si>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</si>
  <si>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</si>
  <si>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</si>
  <si>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</si>
  <si>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</si>
  <si>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</si>
  <si>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</si>
  <si>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</si>
  <si>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</si>
  <si>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</si>
  <si>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</si>
  <si>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</si>
  <si>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</si>
  <si>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</si>
  <si>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</si>
  <si>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</si>
  <si>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</si>
  <si>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</si>
  <si>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</si>
  <si>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</si>
  <si>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</si>
  <si>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</si>
  <si>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</si>
  <si>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</si>
  <si>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</si>
  <si>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</si>
  <si>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</si>
  <si>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</si>
  <si>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</si>
  <si>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</si>
  <si>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</si>
  <si>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</si>
  <si>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</si>
  <si>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</si>
  <si>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</si>
  <si>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</si>
  <si>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</si>
  <si>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</si>
  <si>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</si>
  <si>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</si>
  <si>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</si>
  <si>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</si>
  <si>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</si>
  <si>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</si>
  <si>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</si>
  <si>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</si>
  <si>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</si>
  <si>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</si>
  <si>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</si>
  <si>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</si>
  <si>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</si>
  <si>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</si>
  <si>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</si>
  <si>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</si>
  <si>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</si>
  <si>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</si>
  <si>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</si>
  <si>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</si>
  <si>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</si>
  <si>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</si>
  <si>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</si>
  <si>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</si>
  <si>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</si>
  <si>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</si>
  <si>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</si>
  <si>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</si>
  <si>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</si>
  <si>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</si>
  <si>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</si>
  <si>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</si>
  <si>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</si>
  <si>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</si>
  <si>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</si>
  <si>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</si>
  <si>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</si>
  <si>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</si>
  <si>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</si>
  <si>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</si>
  <si>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</si>
  <si>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</si>
  <si>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</si>
  <si>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</si>
  <si>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</si>
  <si>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</si>
  <si>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</si>
  <si>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</si>
  <si>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</si>
  <si>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</si>
  <si>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</si>
  <si>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</si>
  <si>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</si>
  <si>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</si>
  <si>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</si>
  <si>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</si>
  <si>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</si>
  <si>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</si>
  <si>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</si>
  <si>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</si>
  <si>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</si>
  <si>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</si>
  <si>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</si>
  <si>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</si>
  <si>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</si>
  <si>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</si>
  <si>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</si>
  <si>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</si>
  <si>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</si>
  <si>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</si>
  <si>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</si>
  <si>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</si>
  <si>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</si>
  <si>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</si>
  <si>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</si>
  <si>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</si>
  <si>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</si>
  <si>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</si>
  <si>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</si>
  <si>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</si>
  <si>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</si>
  <si>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</si>
  <si>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</si>
  <si>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</si>
  <si>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</si>
  <si>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</si>
  <si>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</si>
  <si>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</si>
  <si>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</si>
  <si>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</si>
  <si>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</si>
  <si>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</si>
  <si>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</si>
  <si>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</si>
  <si>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</si>
  <si>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</si>
  <si>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</si>
  <si>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</si>
  <si>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</si>
  <si>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</si>
  <si>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</si>
  <si>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</si>
  <si>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</si>
  <si>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</si>
  <si>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</si>
  <si>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</si>
  <si>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</si>
  <si>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</si>
  <si>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</si>
  <si>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</si>
  <si>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</si>
  <si>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</si>
  <si>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</si>
  <si>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</si>
  <si>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</si>
  <si>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</si>
  <si>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</si>
  <si>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</si>
  <si>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</si>
  <si>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</si>
  <si>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</si>
  <si>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</si>
  <si>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</si>
  <si>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</si>
  <si>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</si>
  <si>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</si>
  <si>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</si>
  <si>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</si>
  <si>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</si>
  <si>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</si>
  <si>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</si>
  <si>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</si>
  <si>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</si>
  <si>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</si>
  <si>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</si>
  <si>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</si>
  <si>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</si>
  <si>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</si>
  <si>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</si>
  <si>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</si>
  <si>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</si>
  <si>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</si>
  <si>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</si>
  <si>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</si>
  <si>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</si>
  <si>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</si>
  <si>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</si>
  <si>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</si>
  <si>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</si>
  <si>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</si>
  <si>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</si>
  <si>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</si>
  <si>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</si>
  <si>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</si>
  <si>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</si>
  <si>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</si>
  <si>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</si>
  <si>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</si>
  <si>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</si>
  <si>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</si>
  <si>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</si>
  <si>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</si>
  <si>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</si>
  <si>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</si>
  <si>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</si>
  <si>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</si>
  <si>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</si>
  <si>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</si>
  <si>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</si>
  <si>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</si>
  <si>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</si>
  <si>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</si>
  <si>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</si>
  <si>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</si>
  <si>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</si>
  <si>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</si>
  <si>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</si>
  <si>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</si>
  <si>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</si>
  <si>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</si>
  <si>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</si>
  <si>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</si>
  <si>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</si>
  <si>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</si>
  <si>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</si>
  <si>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</si>
  <si>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</si>
  <si>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</si>
  <si>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</si>
  <si>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</si>
  <si>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</si>
  <si>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</si>
  <si>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</si>
  <si>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</si>
  <si>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</si>
  <si>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</si>
  <si>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</si>
  <si>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</si>
  <si>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</si>
  <si>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</si>
  <si>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</si>
  <si>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</si>
  <si>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</si>
  <si>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</si>
  <si>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</si>
  <si>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</si>
  <si>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</si>
  <si>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</si>
  <si>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</si>
  <si>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</si>
  <si>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</si>
  <si>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</si>
  <si>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</si>
  <si>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</si>
  <si>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</si>
  <si>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</si>
  <si>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</si>
  <si>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</si>
  <si>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</si>
  <si>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</si>
  <si>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</si>
  <si>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</si>
  <si>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</si>
  <si>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</si>
  <si>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</si>
  <si>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</si>
  <si>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</si>
  <si>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</si>
  <si>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</si>
  <si>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</si>
  <si>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</si>
  <si>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</si>
  <si>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</si>
  <si>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</si>
  <si>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</si>
  <si>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</si>
  <si>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</si>
  <si>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</si>
  <si>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</si>
  <si>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</si>
  <si>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</si>
  <si>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</si>
  <si>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</si>
  <si>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</si>
  <si>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</si>
  <si>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</si>
  <si>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</si>
  <si>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</si>
  <si>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</si>
  <si>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</si>
  <si>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</si>
  <si>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</si>
  <si>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</si>
  <si>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</si>
  <si>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</si>
  <si>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</si>
  <si>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</si>
  <si>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</si>
  <si>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</si>
  <si>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</si>
  <si>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</si>
  <si>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</si>
  <si>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</si>
  <si>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</si>
  <si>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</si>
  <si>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</si>
  <si>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</si>
  <si>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</si>
  <si>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</si>
  <si>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</si>
  <si>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</si>
  <si>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</si>
  <si>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</si>
  <si>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</si>
  <si>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</si>
  <si>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</si>
  <si>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</si>
  <si>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</si>
  <si>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</si>
  <si>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</si>
  <si>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</si>
  <si>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</si>
  <si>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</si>
  <si>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</si>
  <si>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</si>
  <si>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</si>
  <si>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</si>
  <si>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</si>
  <si>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</si>
  <si>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</si>
  <si>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</si>
  <si>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</si>
  <si>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</si>
  <si>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</si>
  <si>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</si>
  <si>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</si>
  <si>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</si>
  <si>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</si>
  <si>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</si>
  <si>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</si>
  <si>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</si>
  <si>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</si>
  <si>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</si>
  <si>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</si>
  <si>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</si>
  <si>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</si>
  <si>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</si>
  <si>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</si>
  <si>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</si>
  <si>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</si>
  <si>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</si>
  <si>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</si>
  <si>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</si>
  <si>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</si>
  <si>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</si>
  <si>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</si>
  <si>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</si>
  <si>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</si>
  <si>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</si>
  <si>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</si>
  <si>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</si>
  <si>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</si>
  <si>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</si>
  <si>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</si>
  <si>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</si>
  <si>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</si>
  <si>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</si>
  <si>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</si>
  <si>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</si>
  <si>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</si>
  <si>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</si>
  <si>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</si>
  <si>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</si>
  <si>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</si>
  <si>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</si>
  <si>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</si>
  <si>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</si>
  <si>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</si>
  <si>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</si>
  <si>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</si>
  <si>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</si>
  <si>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</si>
  <si>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</si>
  <si>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</si>
  <si>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</si>
  <si>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</si>
  <si>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</si>
  <si>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</si>
  <si>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</si>
  <si>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</si>
  <si>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</si>
  <si>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</si>
  <si>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</si>
  <si>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</si>
  <si>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</si>
  <si>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</si>
  <si>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</si>
  <si>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</si>
  <si>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</si>
  <si>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</si>
  <si>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</si>
  <si>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</si>
  <si>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</si>
  <si>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</si>
  <si>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</si>
  <si>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</si>
  <si>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</si>
  <si>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</si>
  <si>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</si>
  <si>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</si>
  <si>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</si>
  <si>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</si>
  <si>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</si>
  <si>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</si>
  <si>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</si>
  <si>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</si>
  <si>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</si>
  <si>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</si>
  <si>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</si>
  <si>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</si>
  <si>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</si>
  <si>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</si>
  <si>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</si>
  <si>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</si>
  <si>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</si>
  <si>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</si>
  <si>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</si>
  <si>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</si>
  <si>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</si>
  <si>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</si>
  <si>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</si>
  <si>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</si>
  <si>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</si>
  <si>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</si>
  <si>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</si>
  <si>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</si>
  <si>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</si>
  <si>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</si>
  <si>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</si>
  <si>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</si>
  <si>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</si>
  <si>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</si>
  <si>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</si>
  <si>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</si>
  <si>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</si>
  <si>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</si>
  <si>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</si>
  <si>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</si>
  <si>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</si>
  <si>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</si>
  <si>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</si>
  <si>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</si>
  <si>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</si>
  <si>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</si>
  <si>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</si>
  <si>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</si>
  <si>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</si>
  <si>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</si>
  <si>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</si>
  <si>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</si>
  <si>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</si>
  <si>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</si>
  <si>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</si>
  <si>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</si>
  <si>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</si>
  <si>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</si>
  <si>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</si>
  <si>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</si>
  <si>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</si>
  <si>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</si>
  <si>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</si>
  <si>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</si>
  <si>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</si>
  <si>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</si>
  <si>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</si>
  <si>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</si>
  <si>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</si>
  <si>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</si>
  <si>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</si>
  <si>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</si>
  <si>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</si>
  <si>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</si>
  <si>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</si>
  <si>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</si>
  <si>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</si>
  <si>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</si>
  <si>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</si>
  <si>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</si>
  <si>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</si>
  <si>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</si>
  <si>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</si>
  <si>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</si>
  <si>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</si>
  <si>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</si>
  <si>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</si>
  <si>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</si>
  <si>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</si>
  <si>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</si>
  <si>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</si>
  <si>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</si>
  <si>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</si>
  <si>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</si>
  <si>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</si>
  <si>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</si>
  <si>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</si>
  <si>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</si>
  <si>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</si>
  <si>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</si>
  <si>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</si>
  <si>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</si>
  <si>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</si>
  <si>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</si>
  <si>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</si>
  <si>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</si>
  <si>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</si>
  <si>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</si>
  <si>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</si>
  <si>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</si>
  <si>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</si>
  <si>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</si>
  <si>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</si>
  <si>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</si>
  <si>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</si>
  <si>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</si>
  <si>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</si>
  <si>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</si>
  <si>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</si>
  <si>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</si>
  <si>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</si>
  <si>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</si>
  <si>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</si>
  <si>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</si>
  <si>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</si>
  <si>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</si>
  <si>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</si>
  <si>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</si>
  <si>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</si>
  <si>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</si>
  <si>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</si>
  <si>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</si>
  <si>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</si>
  <si>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</si>
  <si>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</si>
  <si>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</si>
  <si>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</si>
  <si>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</si>
  <si>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</si>
  <si>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</si>
  <si>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</si>
  <si>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</si>
  <si>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</si>
  <si>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</si>
  <si>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</si>
  <si>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</si>
  <si>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</si>
  <si>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</si>
  <si>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</si>
  <si>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</si>
  <si>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</si>
  <si>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</si>
  <si>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</si>
  <si>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</si>
  <si>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</si>
  <si>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</si>
  <si>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</si>
  <si>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</si>
  <si>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</si>
  <si>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</si>
  <si>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</si>
  <si>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</si>
  <si>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</si>
  <si>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</si>
  <si>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</si>
  <si>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</si>
  <si>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</si>
  <si>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</si>
  <si>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</si>
  <si>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</si>
  <si>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</si>
  <si>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</si>
  <si>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</si>
  <si>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</si>
  <si>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</si>
  <si>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</si>
  <si>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</si>
  <si>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</si>
  <si>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</si>
  <si>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</si>
  <si>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</si>
  <si>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</si>
  <si>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</si>
  <si>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</si>
  <si>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</si>
  <si>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</si>
  <si>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</si>
  <si>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</si>
  <si>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</si>
  <si>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</si>
  <si>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</si>
  <si>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</si>
  <si>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</si>
  <si>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</si>
  <si>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</si>
  <si>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</si>
  <si>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</si>
  <si>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</si>
  <si>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</si>
  <si>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</si>
  <si>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</si>
  <si>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</si>
  <si>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</si>
  <si>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</si>
  <si>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</si>
  <si>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</si>
  <si>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</si>
  <si>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</si>
  <si>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</si>
  <si>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</si>
  <si>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</si>
  <si>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</si>
  <si>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</si>
  <si>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</si>
  <si>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</si>
  <si>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</si>
  <si>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</si>
  <si>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</si>
  <si>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</si>
  <si>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</si>
  <si>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</si>
  <si>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</si>
  <si>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</si>
  <si>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</si>
  <si>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</si>
  <si>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</si>
  <si>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</si>
  <si>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</si>
  <si>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</si>
  <si>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</si>
  <si>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</si>
  <si>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</si>
  <si>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</si>
  <si>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</si>
  <si>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</si>
  <si>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</si>
  <si>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</si>
  <si>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</si>
  <si>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</si>
  <si>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</si>
  <si>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</si>
  <si>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</si>
  <si>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</si>
  <si>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</si>
  <si>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</si>
  <si>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</si>
  <si>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</si>
  <si>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</si>
  <si>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</si>
  <si>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</si>
  <si>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</si>
  <si>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</si>
  <si>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</si>
  <si>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</si>
  <si>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</si>
  <si>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</si>
  <si>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</si>
  <si>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</si>
  <si>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</si>
  <si>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</si>
  <si>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</si>
  <si>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</si>
  <si>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</si>
  <si>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</si>
  <si>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</si>
  <si>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</si>
  <si>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</si>
  <si>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</si>
  <si>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</si>
  <si>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</si>
  <si>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</si>
  <si>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</si>
  <si>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</si>
  <si>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</si>
  <si>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</si>
  <si>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</si>
  <si>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</si>
  <si>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</si>
  <si>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</si>
  <si>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</si>
  <si>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</si>
  <si>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</si>
  <si>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</si>
  <si>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</si>
  <si>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</si>
  <si>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</si>
  <si>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</si>
  <si>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</si>
  <si>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</si>
  <si>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</si>
  <si>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</si>
  <si>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</si>
  <si>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</si>
  <si>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</si>
  <si>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</si>
  <si>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</si>
  <si>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</si>
  <si>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</si>
  <si>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</si>
  <si>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</si>
  <si>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</si>
  <si>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</si>
  <si>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</si>
  <si>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</si>
  <si>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</si>
  <si>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</si>
  <si>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</si>
  <si>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</si>
  <si>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</si>
  <si>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</si>
  <si>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</si>
  <si>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</si>
  <si>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</si>
  <si>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</si>
  <si>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</si>
  <si>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</si>
  <si>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</si>
  <si>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</si>
  <si>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</si>
  <si>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</si>
  <si>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</si>
  <si>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</si>
  <si>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</si>
  <si>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</si>
  <si>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</si>
  <si>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</si>
  <si>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</si>
  <si>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</si>
  <si>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</si>
  <si>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</si>
  <si>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</si>
  <si>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</si>
  <si>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</si>
  <si>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</si>
  <si>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</si>
  <si>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</si>
  <si>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</si>
  <si>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</si>
  <si>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</si>
  <si>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</si>
  <si>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</si>
  <si>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</si>
  <si>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</si>
  <si>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</si>
  <si>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</si>
  <si>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</si>
  <si>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</si>
  <si>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</si>
  <si>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</si>
  <si>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</si>
  <si>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</si>
  <si>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</si>
  <si>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</si>
  <si>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</si>
  <si>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</si>
  <si>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</si>
  <si>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</si>
  <si>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</si>
  <si>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</si>
  <si>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</si>
  <si>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</si>
  <si>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</si>
  <si>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</si>
  <si>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</si>
  <si>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</si>
  <si>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</si>
  <si>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</si>
  <si>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</si>
  <si>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</si>
  <si>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</si>
  <si>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</si>
  <si>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</si>
  <si>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</si>
  <si>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</si>
  <si>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</si>
  <si>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</si>
  <si>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</si>
  <si>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</si>
  <si>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</si>
  <si>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</si>
  <si>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</si>
  <si>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</si>
  <si>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</si>
  <si>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</si>
  <si>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</si>
  <si>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</si>
  <si>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</si>
  <si>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</si>
  <si>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</si>
  <si>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</si>
  <si>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</si>
  <si>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</si>
  <si>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</si>
  <si>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</si>
  <si>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</si>
  <si>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</si>
  <si>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</si>
  <si>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</si>
  <si>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</si>
  <si>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</si>
  <si>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</si>
  <si>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</si>
  <si>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</si>
  <si>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</si>
  <si>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</si>
  <si>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</si>
  <si>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</si>
  <si>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</si>
  <si>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</si>
  <si>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</si>
  <si>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</si>
  <si>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</si>
  <si>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</si>
  <si>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</si>
  <si>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</si>
  <si>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</si>
  <si>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</si>
  <si>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</si>
  <si>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</si>
  <si>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</si>
  <si>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</si>
  <si>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</si>
  <si>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</si>
  <si>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</si>
  <si>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</si>
  <si>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</si>
  <si>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</si>
  <si>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</si>
  <si>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</si>
  <si>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</si>
  <si>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</si>
  <si>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</si>
  <si>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</si>
  <si>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</si>
  <si>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</si>
  <si>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</si>
  <si>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</si>
  <si>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</si>
  <si>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</si>
  <si>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</si>
  <si>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</si>
  <si>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</si>
  <si>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</si>
  <si>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</si>
  <si>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</si>
  <si>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</si>
  <si>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</si>
  <si>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</si>
  <si>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</si>
  <si>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</si>
  <si>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</si>
  <si>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</si>
  <si>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</si>
  <si>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</si>
  <si>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</si>
  <si>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</si>
  <si>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</si>
  <si>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</si>
  <si>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</si>
  <si>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</si>
  <si>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</si>
  <si>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</si>
  <si>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</si>
  <si>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</si>
  <si>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</si>
  <si>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</si>
  <si>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</si>
  <si>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</si>
  <si>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</si>
  <si>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</si>
  <si>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</si>
  <si>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</si>
  <si>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</si>
  <si>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</si>
  <si>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</si>
  <si>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</si>
  <si>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</si>
  <si>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</si>
  <si>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</si>
  <si>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</si>
  <si>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</si>
  <si>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</si>
  <si>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</si>
  <si>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</si>
  <si>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</si>
  <si>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</si>
  <si>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</si>
  <si>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</si>
  <si>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</si>
  <si>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</si>
  <si>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</si>
  <si>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</si>
  <si>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</si>
  <si>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</si>
  <si>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</si>
  <si>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</si>
  <si>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</si>
  <si>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</si>
  <si>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</si>
  <si>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</si>
  <si>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</si>
  <si>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</si>
  <si>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</si>
  <si>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</si>
  <si>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</si>
  <si>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</si>
  <si>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</si>
  <si>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</si>
  <si>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</si>
  <si>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</si>
  <si>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</si>
  <si>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</si>
  <si>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</si>
  <si>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</si>
  <si>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</si>
  <si>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</si>
  <si>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</si>
  <si>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</si>
  <si>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</si>
  <si>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</si>
  <si>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</si>
  <si>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</si>
  <si>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</si>
  <si>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</si>
  <si>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</si>
  <si>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</si>
  <si>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</si>
  <si>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</si>
  <si>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</si>
  <si>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</si>
  <si>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</si>
  <si>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</si>
  <si>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</si>
  <si>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</si>
  <si>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</si>
  <si>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</si>
  <si>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</si>
  <si>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</si>
  <si>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</si>
  <si>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</si>
  <si>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</si>
  <si>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</si>
  <si>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</si>
  <si>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</si>
  <si>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</si>
  <si>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</si>
  <si>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</si>
  <si>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</si>
  <si>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</si>
  <si>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</si>
  <si>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</si>
  <si>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</si>
  <si>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</si>
  <si>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</si>
  <si>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</si>
  <si>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</si>
  <si>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</si>
  <si>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</si>
  <si>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</si>
  <si>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</si>
  <si>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</si>
  <si>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</si>
  <si>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</si>
  <si>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</si>
  <si>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</si>
  <si>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</si>
  <si>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</si>
  <si>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</si>
  <si>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</si>
  <si>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</si>
  <si>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</si>
  <si>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</si>
  <si>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</si>
  <si>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</si>
  <si>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</si>
  <si>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</si>
  <si>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</si>
  <si>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</si>
  <si>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</si>
  <si>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</si>
  <si>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</si>
  <si>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</si>
  <si>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</si>
  <si>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</si>
  <si>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</si>
  <si>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</si>
  <si>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</si>
  <si>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</si>
  <si>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</si>
  <si>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</si>
  <si>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</si>
  <si>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</si>
  <si>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</si>
  <si>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</si>
  <si>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</si>
  <si>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</si>
  <si>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</si>
  <si>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</si>
  <si>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</si>
  <si>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</si>
  <si>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</si>
  <si>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</si>
  <si>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</si>
  <si>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</si>
  <si>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</si>
  <si>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</si>
  <si>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</si>
  <si>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</si>
  <si>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</si>
  <si>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</si>
  <si>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</si>
  <si>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</si>
  <si>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</si>
  <si>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</si>
  <si>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</si>
  <si>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</si>
  <si>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</si>
  <si>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</si>
  <si>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</si>
  <si>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</si>
  <si>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</si>
  <si>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</si>
  <si>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</si>
  <si>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</si>
  <si>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</si>
  <si>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</si>
  <si>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</si>
  <si>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</si>
  <si>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</si>
  <si>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</si>
  <si>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</si>
  <si>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</si>
  <si>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</si>
  <si>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</si>
  <si>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</si>
  <si>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</si>
  <si>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</si>
  <si>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</si>
  <si>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</si>
  <si>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</si>
  <si>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</si>
  <si>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</si>
  <si>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</si>
  <si>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</si>
  <si>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</si>
  <si>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</si>
  <si>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</si>
  <si>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</si>
  <si>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</si>
  <si>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</si>
  <si>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</si>
  <si>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</si>
  <si>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</si>
  <si>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</si>
  <si>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</si>
  <si>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</si>
  <si>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</si>
  <si>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</si>
  <si>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</si>
  <si>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</si>
  <si>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</si>
  <si>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</si>
  <si>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</si>
  <si>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</si>
  <si>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</si>
  <si>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</si>
  <si>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</si>
  <si>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</si>
  <si>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</si>
  <si>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</si>
  <si>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</si>
  <si>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</si>
  <si>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</si>
  <si>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</si>
  <si>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</si>
  <si>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</si>
  <si>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</si>
  <si>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</si>
  <si>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</si>
  <si>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</si>
  <si>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</si>
  <si>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</si>
  <si>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</si>
  <si>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</si>
  <si>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</si>
  <si>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</si>
  <si>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</si>
  <si>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</si>
  <si>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</si>
  <si>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</si>
  <si>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</si>
  <si>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</si>
  <si>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</si>
  <si>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</si>
  <si>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</si>
  <si>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</si>
  <si>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</si>
  <si>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</si>
  <si>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</si>
  <si>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</si>
  <si>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</si>
  <si>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</si>
  <si>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</si>
  <si>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</si>
  <si>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</si>
  <si>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</si>
  <si>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</si>
  <si>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</si>
  <si>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</si>
  <si>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</si>
  <si>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</si>
  <si>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</si>
  <si>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</si>
  <si>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</si>
  <si>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</si>
  <si>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</si>
  <si>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</si>
  <si>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</si>
  <si>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</si>
  <si>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</si>
  <si>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</si>
  <si>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</si>
  <si>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</si>
  <si>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</si>
  <si>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</si>
  <si>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</si>
  <si>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</si>
  <si>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</si>
  <si>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</si>
  <si>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</si>
  <si>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</si>
  <si>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</si>
  <si>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</si>
  <si>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</si>
  <si>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</si>
  <si>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</si>
  <si>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</si>
  <si>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</si>
  <si>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</si>
  <si>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</si>
  <si>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</si>
  <si>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</si>
  <si>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</si>
  <si>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</si>
  <si>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</si>
  <si>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</si>
  <si>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</si>
  <si>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</si>
  <si>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</si>
  <si>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</si>
  <si>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</si>
  <si>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</si>
  <si>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</si>
  <si>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</si>
  <si>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</si>
  <si>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</si>
  <si>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</si>
  <si>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</si>
  <si>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</si>
  <si>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</si>
  <si>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</si>
  <si>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</si>
  <si>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</si>
  <si>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</si>
  <si>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</si>
  <si>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</si>
  <si>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</si>
  <si>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</si>
  <si>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</si>
  <si>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</si>
  <si>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</si>
  <si>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</si>
  <si>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</si>
  <si>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</si>
  <si>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</si>
  <si>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</si>
  <si>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</si>
  <si>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</si>
  <si>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</si>
  <si>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</si>
  <si>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</si>
  <si>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</si>
  <si>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</si>
  <si>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</si>
  <si>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</si>
  <si>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</si>
  <si>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</si>
  <si>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</si>
  <si>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</si>
  <si>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</si>
  <si>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</si>
  <si>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</si>
  <si>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</si>
  <si>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</si>
  <si>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</si>
  <si>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</si>
  <si>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</si>
  <si>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</si>
  <si>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</si>
  <si>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</si>
  <si>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</si>
  <si>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</si>
  <si>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</si>
  <si>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</si>
  <si>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</si>
  <si>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</si>
  <si>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</si>
  <si>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</si>
  <si>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</si>
  <si>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</si>
  <si>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</si>
  <si>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</si>
  <si>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</si>
  <si>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</si>
  <si>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</si>
  <si>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</si>
  <si>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</si>
  <si>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</si>
  <si>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</si>
  <si>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</si>
  <si>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</si>
  <si>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</si>
  <si>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</si>
  <si>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</si>
  <si>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</si>
  <si>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</si>
  <si>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</si>
  <si>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</si>
  <si>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</si>
  <si>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</si>
  <si>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</si>
  <si>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</si>
  <si>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</si>
  <si>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</si>
  <si>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</si>
  <si>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</si>
  <si>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</si>
  <si>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</si>
  <si>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</si>
  <si>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</si>
  <si>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</si>
  <si>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</si>
  <si>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</si>
  <si>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</si>
  <si>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</si>
  <si>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</si>
  <si>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</si>
  <si>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</si>
  <si>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</si>
  <si>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</si>
  <si>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</si>
  <si>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</si>
  <si>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</si>
  <si>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</si>
  <si>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</si>
  <si>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</si>
  <si>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</si>
  <si>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</si>
  <si>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</si>
  <si>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</si>
  <si>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</si>
  <si>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</si>
  <si>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</si>
  <si>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</si>
  <si>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</si>
  <si>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</si>
  <si>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</si>
  <si>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</si>
  <si>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</si>
  <si>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</si>
  <si>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</si>
  <si>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</si>
  <si>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</si>
  <si>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</si>
  <si>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</si>
  <si>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</si>
  <si>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</si>
  <si>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</si>
  <si>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</si>
  <si>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</si>
  <si>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</si>
  <si>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</si>
  <si>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</si>
  <si>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</si>
  <si>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</si>
  <si>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</si>
  <si>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</si>
  <si>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</si>
  <si>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</si>
  <si>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</si>
  <si>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</si>
  <si>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</si>
  <si>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</si>
  <si>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</si>
  <si>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</si>
  <si>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</si>
  <si>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</si>
  <si>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</si>
  <si>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</si>
  <si>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</si>
  <si>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</si>
  <si>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</si>
  <si>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</si>
  <si>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</si>
  <si>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</si>
  <si>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</si>
  <si>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</si>
  <si>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</si>
  <si>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</si>
  <si>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</si>
  <si>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</si>
  <si>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</si>
  <si>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</si>
  <si>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</si>
  <si>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</si>
  <si>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</si>
  <si>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</si>
  <si>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</si>
  <si>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</si>
  <si>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</si>
  <si>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</si>
  <si>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</si>
  <si>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</si>
  <si>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</si>
  <si>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</si>
  <si>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</si>
  <si>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</si>
  <si>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</si>
  <si>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</si>
  <si>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</si>
  <si>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</si>
  <si>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</si>
  <si>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</si>
  <si>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</si>
  <si>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</si>
  <si>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</si>
  <si>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</si>
  <si>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</si>
  <si>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</si>
  <si>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</si>
  <si>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</si>
  <si>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</si>
  <si>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</si>
  <si>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</si>
  <si>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</si>
  <si>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</si>
  <si>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</si>
  <si>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</si>
  <si>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</si>
  <si>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</si>
  <si>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</si>
  <si>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</si>
  <si>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</si>
  <si>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</si>
  <si>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</si>
  <si>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</si>
  <si>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</si>
  <si>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</si>
  <si>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</si>
  <si>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</si>
  <si>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</si>
  <si>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</si>
  <si>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</si>
  <si>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</si>
  <si>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</si>
  <si>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</si>
  <si>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</si>
  <si>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</si>
  <si>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</si>
  <si>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</si>
  <si>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</si>
  <si>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</si>
  <si>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</si>
  <si>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</si>
  <si>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</si>
  <si>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</si>
  <si>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</si>
  <si>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</si>
  <si>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</si>
  <si>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</si>
  <si>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</si>
  <si>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</si>
  <si>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</si>
  <si>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</si>
  <si>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</si>
  <si>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</si>
  <si>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</si>
  <si>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</si>
  <si>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</si>
  <si>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</si>
  <si>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</si>
  <si>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</si>
  <si>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</si>
  <si>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</si>
  <si>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</si>
  <si>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</si>
  <si>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</si>
  <si>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</si>
  <si>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</si>
  <si>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</si>
  <si>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</si>
  <si>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</si>
  <si>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</si>
  <si>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</si>
  <si>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</si>
  <si>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</si>
  <si>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</si>
  <si>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</si>
  <si>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</si>
  <si>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</si>
  <si>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</si>
  <si>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</si>
  <si>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</si>
  <si>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</si>
  <si>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</si>
  <si>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</si>
  <si>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</si>
  <si>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</si>
  <si>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</si>
  <si>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</si>
  <si>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</si>
  <si>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</si>
  <si>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</si>
  <si>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</si>
  <si>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</si>
  <si>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</si>
  <si>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</si>
  <si>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</si>
  <si>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</si>
  <si>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</si>
  <si>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</si>
  <si>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</si>
  <si>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</si>
  <si>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</si>
  <si>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</si>
  <si>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</si>
  <si>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</si>
  <si>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</si>
  <si>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</si>
  <si>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</si>
  <si>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</si>
  <si>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</si>
  <si>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</si>
  <si>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</si>
  <si>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</si>
  <si>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</si>
  <si>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</si>
  <si>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</si>
  <si>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</si>
  <si>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</si>
  <si>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</si>
  <si>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</si>
  <si>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</si>
  <si>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</si>
  <si>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</si>
  <si>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</si>
  <si>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</si>
  <si>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</si>
  <si>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</si>
  <si>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</si>
  <si>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</si>
  <si>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</si>
  <si>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</si>
  <si>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</si>
  <si>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</si>
  <si>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</si>
  <si>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</si>
  <si>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</si>
  <si>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</si>
  <si>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</si>
  <si>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</si>
  <si>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</si>
  <si>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</si>
  <si>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</si>
  <si>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</si>
  <si>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</si>
  <si>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</si>
  <si>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</si>
  <si>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</si>
  <si>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</si>
  <si>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</si>
  <si>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</si>
  <si>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</si>
  <si>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</si>
  <si>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</si>
  <si>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</si>
  <si>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</si>
  <si>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</si>
  <si>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</si>
  <si>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</si>
  <si>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</si>
  <si>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</si>
  <si>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</si>
  <si>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</si>
  <si>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</si>
  <si>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</si>
  <si>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</si>
  <si>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</si>
  <si>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</si>
  <si>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</si>
  <si>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</si>
  <si>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</si>
  <si>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</si>
  <si>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</si>
  <si>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</si>
  <si>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</si>
  <si>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</si>
  <si>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</si>
  <si>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</si>
  <si>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</si>
  <si>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</si>
  <si>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</si>
  <si>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</si>
  <si>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</si>
  <si>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</si>
  <si>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</si>
  <si>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</si>
  <si>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</si>
  <si>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</si>
  <si>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</si>
  <si>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</si>
  <si>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</si>
  <si>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</si>
  <si>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</si>
  <si>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</si>
  <si>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</si>
  <si>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</si>
  <si>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</si>
  <si>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</si>
  <si>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</si>
  <si>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</si>
  <si>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</si>
  <si>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</si>
  <si>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</si>
  <si>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</si>
  <si>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</si>
  <si>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</si>
  <si>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</si>
  <si>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</si>
  <si>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</si>
  <si>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</si>
  <si>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</si>
  <si>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</si>
  <si>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</si>
  <si>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</si>
  <si>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</si>
  <si>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</si>
  <si>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</si>
  <si>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</si>
  <si>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</si>
  <si>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</si>
  <si>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</si>
  <si>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</si>
  <si>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</si>
  <si>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</si>
  <si>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</si>
  <si>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</si>
  <si>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</si>
  <si>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</si>
  <si>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</si>
  <si>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</si>
  <si>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</si>
  <si>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</si>
  <si>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</si>
  <si>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</si>
  <si>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</si>
  <si>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</si>
  <si>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</si>
  <si>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</si>
  <si>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</si>
  <si>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</si>
  <si>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</si>
  <si>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</si>
  <si>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</si>
  <si>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</si>
  <si>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</si>
  <si>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</si>
  <si>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</si>
  <si>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</si>
  <si>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</si>
  <si>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</si>
  <si>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</si>
  <si>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</si>
  <si>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</si>
  <si>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</si>
  <si>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</si>
  <si>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</si>
  <si>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</si>
  <si>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</si>
  <si>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</si>
  <si>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</si>
  <si>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</si>
  <si>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</si>
  <si>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</si>
  <si>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</si>
  <si>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</si>
  <si>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</si>
  <si>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</si>
  <si>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</si>
  <si>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</si>
  <si>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</si>
  <si>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</si>
  <si>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</si>
  <si>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</si>
  <si>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</si>
  <si>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</si>
  <si>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</si>
  <si>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</si>
  <si>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</si>
  <si>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</si>
  <si>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</si>
  <si>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</si>
  <si>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</si>
  <si>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</si>
  <si>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</si>
  <si>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</si>
  <si>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</si>
  <si>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</si>
  <si>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</si>
  <si>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</si>
  <si>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</si>
  <si>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</si>
  <si>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</si>
  <si>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</si>
  <si>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</si>
  <si>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</si>
  <si>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</si>
  <si>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</si>
  <si>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</si>
  <si>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</si>
  <si>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</si>
  <si>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</si>
  <si>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</si>
  <si>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</si>
  <si>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</si>
  <si>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</si>
  <si>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</si>
  <si>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</si>
  <si>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</si>
  <si>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</si>
  <si>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</si>
  <si>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</si>
  <si>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</si>
  <si>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</si>
  <si>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</si>
  <si>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</si>
  <si>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</si>
  <si>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</si>
  <si>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</si>
  <si>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</si>
  <si>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</si>
  <si>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</si>
  <si>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</si>
  <si>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</si>
  <si>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</si>
  <si>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</si>
  <si>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</si>
  <si>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</si>
  <si>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</si>
  <si>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</si>
  <si>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</si>
  <si>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</si>
  <si>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</si>
  <si>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</si>
  <si>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</si>
  <si>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</si>
  <si>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</si>
  <si>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</si>
  <si>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</si>
  <si>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</si>
  <si>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</si>
  <si>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</si>
  <si>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</si>
  <si>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</si>
  <si>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</si>
  <si>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</si>
  <si>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</si>
  <si>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</si>
  <si>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</si>
  <si>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</si>
  <si>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</si>
  <si>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</si>
  <si>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</si>
  <si>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</si>
  <si>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</si>
  <si>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</si>
  <si>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</si>
  <si>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</si>
  <si>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</si>
  <si>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</si>
  <si>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</si>
  <si>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</si>
  <si>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</si>
  <si>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</si>
  <si>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</si>
  <si>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</si>
  <si>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</si>
  <si>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</si>
  <si>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</si>
  <si>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</si>
  <si>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</si>
  <si>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</si>
  <si>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</si>
  <si>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</si>
  <si>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</si>
  <si>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</si>
  <si>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</si>
  <si>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</si>
  <si>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</si>
  <si>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</si>
  <si>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</si>
  <si>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</si>
  <si>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</si>
  <si>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</si>
  <si>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</si>
  <si>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</si>
  <si>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</si>
  <si>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</si>
  <si>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</si>
  <si>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</si>
  <si>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</si>
  <si>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</si>
  <si>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</si>
  <si>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</si>
  <si>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</si>
  <si>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</si>
  <si>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</si>
  <si>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</si>
  <si>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</si>
  <si>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</si>
  <si>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</si>
  <si>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</si>
  <si>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</si>
  <si>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</si>
  <si>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</si>
  <si>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</si>
  <si>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</si>
  <si>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</si>
  <si>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</si>
  <si>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</si>
  <si>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</si>
  <si>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</si>
  <si>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</si>
  <si>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</si>
  <si>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</si>
  <si>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</si>
  <si>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</si>
  <si>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</si>
  <si>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</si>
  <si>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</si>
  <si>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</si>
  <si>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</si>
  <si>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</si>
  <si>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</si>
  <si>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</si>
  <si>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</si>
  <si>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</si>
  <si>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</si>
  <si>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</si>
  <si>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</si>
  <si>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</si>
  <si>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</si>
  <si>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</si>
  <si>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</si>
  <si>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</si>
  <si>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</si>
  <si>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</si>
  <si>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</si>
  <si>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</si>
  <si>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</si>
  <si>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</si>
  <si>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</si>
  <si>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</si>
  <si>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</si>
  <si>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</si>
  <si>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</si>
  <si>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</si>
  <si>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</si>
  <si>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</si>
  <si>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</si>
  <si>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</si>
  <si>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</si>
  <si>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</si>
  <si>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</si>
  <si>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</si>
  <si>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</si>
  <si>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</si>
  <si>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</si>
  <si>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</si>
  <si>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</si>
  <si>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</si>
  <si>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</si>
  <si>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</si>
  <si>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</si>
  <si>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</si>
  <si>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</si>
  <si>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</si>
  <si>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</si>
  <si>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</si>
  <si>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</si>
  <si>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</si>
  <si>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</si>
  <si>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</si>
  <si>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</si>
  <si>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</si>
  <si>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</si>
  <si>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</si>
  <si>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</si>
  <si>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</si>
  <si>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</si>
  <si>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</si>
  <si>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</si>
  <si>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</si>
  <si>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</si>
  <si>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</si>
  <si>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</si>
  <si>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</si>
  <si>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</si>
  <si>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</si>
  <si>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</si>
  <si>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</si>
  <si>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</si>
  <si>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</si>
  <si>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</si>
  <si>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</si>
  <si>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</si>
  <si>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</si>
  <si>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</si>
  <si>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</si>
  <si>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</si>
  <si>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</si>
  <si>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</si>
  <si>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</si>
  <si>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</si>
  <si>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</si>
  <si>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</si>
  <si>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</si>
  <si>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</si>
  <si>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</si>
  <si>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</si>
  <si>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</si>
  <si>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</si>
  <si>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</si>
  <si>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</si>
  <si>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</si>
  <si>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</si>
  <si>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</si>
  <si>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</si>
  <si>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</si>
  <si>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</si>
  <si>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</si>
  <si>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</si>
  <si>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</si>
  <si>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</si>
  <si>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</si>
  <si>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</si>
  <si>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</si>
  <si>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</si>
  <si>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</si>
  <si>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</si>
  <si>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</si>
  <si>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</si>
  <si>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</si>
  <si>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</si>
  <si>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</si>
  <si>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</si>
  <si>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</si>
  <si>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</si>
  <si>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</si>
  <si>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</si>
  <si>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</si>
  <si>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</si>
  <si>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</si>
  <si>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</si>
  <si>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</si>
  <si>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</si>
  <si>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</si>
  <si>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</si>
  <si>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</si>
  <si>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</si>
  <si>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</si>
  <si>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</si>
  <si>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</si>
  <si>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</si>
  <si>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</si>
  <si>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</si>
  <si>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</si>
  <si>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</si>
  <si>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</si>
  <si>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</si>
  <si>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</si>
  <si>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</si>
  <si>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</si>
  <si>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</si>
  <si>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</si>
  <si>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</si>
  <si>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</si>
  <si>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</si>
  <si>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</si>
  <si>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</si>
  <si>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</si>
  <si>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</si>
  <si>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</si>
  <si>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</si>
  <si>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</si>
  <si>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</si>
  <si>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</si>
  <si>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</si>
  <si>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</si>
  <si>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</si>
  <si>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</si>
  <si>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</si>
  <si>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</si>
  <si>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</si>
  <si>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</si>
  <si>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</si>
  <si>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</si>
  <si>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</si>
  <si>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</si>
  <si>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</si>
  <si>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</si>
  <si>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</si>
  <si>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</si>
  <si>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</si>
  <si>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</si>
  <si>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</si>
  <si>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</si>
  <si>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</si>
  <si>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</si>
  <si>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</si>
  <si>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</si>
  <si>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</si>
  <si>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</si>
  <si>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</si>
  <si>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</si>
  <si>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</si>
  <si>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</si>
  <si>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</si>
  <si>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</si>
  <si>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</si>
  <si>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</si>
  <si>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</si>
  <si>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</si>
  <si>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</si>
  <si>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</si>
  <si>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</si>
  <si>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</si>
  <si>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</si>
  <si>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</si>
  <si>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</si>
  <si>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</si>
  <si>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</si>
  <si>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</si>
  <si>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</si>
  <si>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</si>
  <si>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</si>
  <si>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</si>
  <si>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</si>
  <si>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</si>
  <si>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</si>
  <si>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</si>
  <si>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</si>
  <si>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</si>
  <si>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</si>
  <si>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</si>
  <si>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</si>
  <si>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</si>
  <si>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</si>
  <si>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</si>
  <si>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</si>
  <si>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</si>
  <si>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</si>
  <si>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</si>
  <si>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</si>
  <si>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</si>
  <si>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</si>
  <si>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</si>
  <si>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</si>
  <si>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</si>
  <si>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</si>
  <si>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</si>
  <si>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</si>
  <si>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</si>
  <si>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</si>
  <si>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</si>
  <si>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</si>
  <si>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</si>
  <si>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</si>
  <si>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</si>
  <si>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</si>
  <si>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</si>
  <si>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</si>
  <si>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</si>
  <si>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</si>
  <si>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</si>
  <si>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</si>
  <si>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</si>
  <si>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</si>
  <si>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</si>
  <si>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</si>
  <si>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</si>
  <si>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</si>
  <si>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</si>
  <si>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</si>
  <si>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</si>
  <si>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</si>
  <si>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</si>
  <si>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</si>
  <si>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</si>
  <si>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</si>
  <si>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</si>
  <si>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</si>
  <si>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</si>
  <si>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</si>
  <si>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</si>
  <si>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</si>
  <si>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</si>
  <si>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</si>
  <si>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</si>
  <si>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</si>
  <si>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</si>
  <si>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</si>
  <si>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</si>
  <si>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</si>
  <si>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</si>
  <si>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</si>
  <si>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</si>
  <si>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</si>
  <si>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</si>
  <si>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</si>
  <si>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</si>
  <si>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</si>
  <si>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</si>
  <si>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</si>
  <si>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</si>
  <si>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</si>
  <si>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</si>
  <si>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</si>
  <si>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</si>
  <si>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</si>
  <si>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</si>
  <si>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</si>
  <si>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</si>
  <si>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</si>
  <si>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</si>
  <si>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</si>
  <si>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</si>
  <si>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</si>
  <si>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</si>
  <si>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</si>
  <si>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</si>
  <si>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</si>
  <si>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</si>
  <si>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</si>
  <si>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</si>
  <si>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</si>
  <si>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</si>
  <si>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</si>
  <si>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</si>
  <si>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</si>
  <si>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</si>
  <si>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</si>
  <si>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</si>
  <si>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</si>
  <si>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</si>
  <si>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</si>
  <si>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</si>
  <si>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</si>
  <si>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</si>
  <si>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</si>
  <si>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</si>
  <si>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</si>
  <si>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</si>
  <si>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</si>
  <si>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</si>
  <si>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</si>
  <si>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</si>
  <si>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</si>
  <si>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</si>
  <si>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</si>
  <si>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</si>
  <si>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</si>
  <si>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</si>
  <si>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</si>
  <si>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</si>
  <si>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</si>
  <si>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</si>
  <si>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</si>
  <si>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</si>
  <si>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</si>
  <si>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</si>
  <si>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</si>
  <si>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</si>
  <si>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</si>
  <si>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</si>
  <si>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</si>
  <si>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</si>
  <si>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</si>
  <si>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</si>
  <si>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</si>
  <si>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</si>
  <si>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</si>
  <si>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</si>
  <si>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</si>
  <si>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</si>
  <si>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</si>
  <si>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</si>
  <si>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</si>
  <si>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</si>
  <si>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</si>
  <si>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</si>
  <si>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</si>
  <si>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</si>
  <si>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</si>
  <si>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</si>
  <si>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</si>
  <si>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</si>
  <si>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</si>
  <si>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</si>
  <si>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</si>
  <si>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</si>
  <si>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</si>
  <si>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</si>
  <si>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</si>
  <si>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</si>
  <si>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</si>
  <si>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</si>
  <si>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</si>
  <si>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</si>
  <si>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</si>
  <si>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</si>
  <si>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</si>
  <si>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</si>
  <si>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</si>
  <si>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</si>
  <si>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</si>
  <si>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</si>
  <si>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</si>
  <si>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</si>
  <si>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</si>
  <si>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</si>
  <si>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</si>
  <si>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</si>
  <si>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</si>
  <si>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</si>
  <si>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</si>
  <si>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</si>
  <si>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</si>
  <si>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</si>
  <si>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</si>
  <si>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</si>
  <si>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</si>
  <si>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</si>
  <si>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</si>
  <si>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</si>
  <si>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</si>
  <si>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</si>
  <si>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</si>
  <si>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</si>
  <si>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</si>
  <si>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</si>
  <si>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</si>
  <si>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</si>
  <si>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</si>
  <si>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</si>
  <si>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</si>
  <si>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</si>
  <si>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</si>
  <si>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</si>
  <si>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</si>
  <si>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</si>
  <si>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</si>
  <si>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</si>
  <si>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</si>
  <si>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</si>
  <si>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</si>
  <si>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</si>
  <si>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</si>
  <si>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</si>
  <si>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</si>
  <si>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</si>
  <si>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</si>
  <si>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</si>
  <si>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</si>
  <si>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</si>
  <si>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</si>
  <si>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</si>
  <si>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</si>
  <si>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</si>
  <si>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</si>
  <si>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</si>
  <si>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</si>
  <si>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</si>
  <si>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</si>
  <si>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</si>
  <si>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</si>
  <si>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</si>
  <si>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</si>
  <si>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</si>
  <si>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</si>
  <si>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</si>
  <si>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</si>
  <si>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</si>
  <si>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</si>
  <si>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</si>
  <si>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</si>
  <si>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</si>
  <si>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</si>
  <si>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</si>
  <si>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</si>
  <si>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</si>
  <si>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</si>
  <si>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</si>
  <si>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</si>
  <si>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</si>
  <si>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</si>
  <si>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</si>
  <si>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</si>
  <si>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</si>
  <si>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</si>
  <si>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</si>
  <si>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</si>
  <si>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</si>
  <si>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</si>
  <si>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</si>
  <si>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</si>
  <si>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</si>
  <si>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</si>
  <si>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</si>
  <si>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</si>
  <si>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</si>
  <si>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</si>
  <si>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</si>
  <si>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</si>
  <si>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</si>
  <si>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</si>
  <si>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</si>
  <si>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</si>
  <si>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</si>
  <si>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</si>
  <si>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</si>
  <si>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</si>
  <si>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</si>
  <si>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</si>
  <si>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</si>
  <si>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</si>
  <si>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</si>
  <si>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</si>
  <si>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</si>
  <si>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</si>
  <si>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</si>
  <si>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</si>
  <si>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</si>
  <si>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</si>
  <si>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</si>
  <si>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</si>
  <si>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</si>
  <si>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</si>
  <si>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</si>
  <si>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</si>
  <si>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</si>
  <si>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</si>
  <si>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</si>
  <si>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</si>
  <si>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</si>
  <si>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</si>
  <si>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</si>
  <si>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</si>
  <si>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</si>
  <si>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</si>
  <si>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</si>
  <si>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</si>
  <si>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</si>
  <si>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</si>
  <si>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</si>
  <si>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</si>
  <si>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</si>
  <si>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</si>
  <si>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</si>
  <si>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</si>
  <si>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</si>
  <si>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</si>
  <si>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</si>
  <si>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</si>
  <si>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</si>
  <si>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</si>
  <si>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</si>
  <si>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</si>
  <si>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</si>
  <si>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</si>
  <si>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</si>
  <si>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</si>
  <si>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</si>
  <si>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</si>
  <si>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</si>
  <si>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</si>
  <si>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</si>
  <si>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</si>
  <si>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</si>
  <si>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</si>
  <si>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</si>
  <si>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</si>
  <si>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</si>
  <si>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</si>
  <si>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</si>
  <si>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</si>
  <si>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</si>
  <si>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</si>
  <si>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</si>
  <si>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</si>
  <si>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</si>
  <si>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</si>
  <si>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</si>
  <si>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</si>
  <si>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</si>
  <si>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</si>
  <si>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</si>
  <si>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</si>
  <si>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</si>
  <si>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</si>
  <si>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</si>
  <si>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</si>
  <si>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</si>
  <si>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</si>
  <si>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</si>
  <si>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</si>
  <si>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</si>
  <si>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</si>
  <si>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</si>
  <si>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</si>
  <si>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</si>
  <si>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</si>
  <si>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</si>
  <si>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</si>
  <si>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</si>
  <si>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</si>
  <si>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</si>
  <si>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</si>
  <si>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</si>
  <si>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</si>
  <si>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</si>
  <si>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</si>
  <si>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</si>
  <si>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</si>
  <si>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</si>
  <si>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</si>
  <si>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</si>
  <si>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</si>
  <si>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</si>
  <si>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</si>
  <si>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</si>
  <si>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</si>
  <si>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</si>
  <si>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</si>
  <si>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</si>
  <si>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</si>
  <si>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</si>
  <si>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</si>
  <si>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</si>
  <si>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</si>
  <si>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</si>
  <si>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</si>
  <si>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</si>
  <si>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</si>
  <si>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</si>
  <si>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</si>
  <si>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</si>
  <si>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</si>
  <si>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</si>
  <si>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</si>
  <si>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</si>
  <si>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</si>
  <si>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</si>
  <si>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</si>
  <si>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</si>
  <si>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</si>
  <si>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</si>
  <si>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</si>
  <si>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</si>
  <si>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</si>
  <si>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</si>
  <si>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</si>
  <si>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</si>
  <si>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</si>
  <si>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</si>
  <si>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</si>
  <si>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</si>
  <si>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</si>
  <si>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</si>
  <si>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</si>
  <si>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</si>
  <si>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</si>
  <si>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</si>
  <si>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</si>
  <si>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</si>
  <si>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</si>
  <si>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</si>
  <si>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</si>
  <si>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</si>
  <si>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</si>
  <si>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</si>
  <si>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</si>
  <si>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</si>
  <si>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</si>
  <si>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</si>
  <si>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</si>
  <si>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</si>
  <si>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</si>
  <si>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</si>
  <si>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</si>
  <si>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</si>
  <si>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</si>
  <si>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</si>
  <si>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</si>
  <si>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</si>
  <si>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</si>
  <si>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</si>
  <si>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</si>
  <si>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</si>
  <si>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</si>
  <si>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</si>
  <si>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</si>
  <si>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</si>
  <si>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</si>
  <si>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</si>
  <si>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</si>
  <si>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</si>
  <si>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</si>
  <si>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</si>
  <si>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</si>
  <si>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</si>
  <si>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</si>
  <si>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</si>
  <si>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</si>
  <si>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</si>
  <si>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</si>
  <si>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</si>
  <si>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</si>
  <si>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</si>
  <si>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</si>
  <si>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</si>
  <si>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</si>
  <si>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</si>
  <si>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</si>
  <si>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</si>
  <si>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</si>
  <si>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</si>
  <si>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</si>
  <si>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</si>
  <si>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</si>
  <si>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</si>
  <si>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</si>
  <si>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</si>
  <si>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</si>
  <si>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</si>
  <si>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</si>
  <si>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</si>
  <si>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</si>
  <si>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</si>
  <si>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</si>
  <si>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</si>
  <si>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</si>
  <si>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</si>
  <si>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</si>
  <si>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</si>
  <si>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</si>
  <si>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</si>
  <si>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</si>
  <si>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</si>
  <si>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</si>
  <si>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</si>
  <si>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</si>
  <si>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</si>
  <si>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</si>
  <si>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</si>
  <si>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</si>
  <si>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</si>
  <si>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</si>
  <si>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</si>
  <si>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</si>
  <si>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</si>
  <si>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</si>
  <si>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</si>
  <si>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</si>
  <si>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</si>
  <si>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</si>
  <si>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</si>
  <si>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</si>
  <si>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</si>
  <si>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</si>
  <si>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</si>
  <si>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</si>
  <si>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</si>
  <si>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</si>
  <si>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</si>
  <si>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</si>
  <si>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</si>
  <si>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</si>
  <si>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</si>
  <si>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</si>
  <si>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</si>
  <si>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</si>
  <si>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</si>
  <si>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</si>
  <si>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</si>
  <si>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</si>
  <si>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</si>
  <si>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</si>
  <si>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</si>
  <si>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</si>
  <si>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</si>
  <si>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</si>
  <si>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</si>
  <si>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</si>
  <si>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</si>
  <si>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</si>
  <si>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</si>
  <si>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</si>
  <si>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</si>
  <si>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</si>
  <si>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</si>
  <si>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</si>
  <si>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</si>
  <si>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</si>
  <si>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</si>
  <si>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</si>
  <si>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</si>
  <si>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</si>
  <si>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</si>
  <si>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</si>
  <si>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</si>
  <si>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</si>
  <si>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</si>
  <si>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</si>
  <si>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</si>
  <si>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</si>
  <si>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</si>
  <si>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</si>
  <si>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</si>
  <si>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</si>
  <si>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</si>
  <si>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</si>
  <si>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</si>
  <si>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</si>
  <si>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</si>
  <si>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</si>
  <si>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</si>
  <si>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</si>
  <si>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</si>
  <si>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</si>
  <si>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</si>
  <si>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</si>
  <si>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</si>
  <si>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</si>
  <si>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</si>
  <si>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</si>
  <si>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</si>
  <si>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</si>
  <si>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</si>
  <si>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</si>
  <si>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</si>
  <si>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</si>
  <si>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</si>
  <si>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</si>
  <si>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</si>
  <si>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</si>
  <si>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</si>
  <si>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</si>
  <si>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</si>
  <si>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</si>
  <si>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</si>
  <si>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</si>
  <si>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</si>
  <si>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</si>
  <si>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</si>
  <si>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</si>
  <si>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</si>
  <si>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</si>
  <si>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</si>
  <si>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</si>
  <si>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</si>
  <si>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</si>
  <si>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</si>
  <si>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</si>
  <si>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</si>
  <si>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</si>
  <si>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</si>
  <si>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</si>
  <si>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</si>
  <si>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</si>
  <si>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</si>
  <si>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</si>
  <si>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</si>
  <si>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</si>
  <si>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</si>
  <si>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</si>
  <si>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</si>
  <si>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</si>
  <si>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</si>
  <si>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</si>
  <si>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</si>
  <si>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</si>
  <si>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</si>
  <si>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</si>
  <si>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</si>
  <si>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</si>
  <si>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</si>
  <si>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</si>
  <si>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</si>
  <si>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</si>
  <si>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</si>
  <si>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</si>
  <si>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</si>
  <si>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</si>
  <si>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</si>
  <si>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</si>
  <si>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</si>
  <si>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</si>
  <si>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</si>
  <si>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</si>
  <si>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</si>
  <si>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</si>
  <si>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</si>
  <si>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</si>
  <si>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</si>
  <si>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</si>
  <si>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</si>
  <si>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</si>
  <si>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</si>
  <si>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</si>
  <si>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</si>
  <si>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</si>
  <si>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</si>
  <si>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</si>
  <si>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</si>
  <si>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</si>
  <si>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</si>
  <si>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</si>
  <si>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</si>
  <si>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</si>
  <si>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</si>
  <si>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</si>
  <si>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</si>
  <si>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</si>
  <si>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</si>
  <si>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</si>
  <si>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</si>
  <si>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</si>
  <si>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</si>
  <si>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</si>
  <si>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</si>
  <si>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</si>
  <si>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</si>
  <si>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</si>
  <si>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</si>
  <si>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</si>
  <si>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</si>
  <si>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</si>
  <si>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</si>
  <si>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</si>
  <si>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</si>
  <si>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</si>
  <si>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</si>
  <si>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</si>
  <si>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</si>
  <si>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</si>
  <si>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</si>
  <si>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</si>
  <si>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</si>
  <si>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</si>
  <si>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</si>
  <si>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</si>
  <si>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</si>
  <si>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</si>
  <si>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</si>
  <si>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</si>
  <si>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</si>
  <si>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</si>
  <si>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</si>
  <si>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</si>
  <si>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</si>
  <si>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</si>
  <si>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</si>
  <si>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</si>
  <si>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</si>
  <si>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</si>
  <si>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</si>
  <si>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</si>
  <si>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</si>
  <si>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</si>
  <si>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</si>
  <si>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</si>
  <si>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</si>
  <si>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</si>
  <si>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</si>
  <si>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</si>
  <si>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</si>
  <si>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</si>
  <si>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</si>
  <si>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</si>
  <si>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</si>
  <si>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</si>
  <si>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</si>
  <si>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</si>
  <si>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</si>
  <si>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</si>
  <si>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</si>
  <si>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</si>
  <si>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</si>
  <si>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</si>
  <si>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</si>
  <si>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</si>
  <si>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</si>
  <si>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</si>
  <si>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</si>
  <si>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</si>
  <si>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</si>
  <si>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</si>
  <si>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</si>
  <si>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</si>
  <si>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</si>
  <si>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</si>
  <si>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</si>
  <si>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</si>
  <si>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</si>
  <si>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</si>
  <si>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</si>
  <si>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</si>
  <si>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</si>
  <si>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</si>
  <si>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</si>
  <si>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</si>
  <si>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</si>
  <si>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</si>
  <si>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</si>
  <si>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</si>
  <si>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</si>
  <si>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</si>
  <si>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</si>
  <si>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</si>
  <si>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</si>
  <si>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</si>
  <si>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</si>
  <si>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</si>
  <si>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</si>
  <si>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</si>
  <si>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</si>
  <si>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</si>
  <si>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</si>
  <si>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</si>
  <si>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</si>
  <si>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</si>
  <si>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</si>
  <si>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</si>
  <si>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</si>
  <si>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</si>
  <si>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</si>
  <si>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</si>
  <si>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</si>
  <si>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</si>
  <si>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</si>
  <si>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</si>
  <si>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</si>
  <si>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</si>
  <si>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</si>
  <si>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</si>
  <si>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</si>
  <si>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</si>
  <si>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</si>
  <si>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</si>
  <si>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</si>
  <si>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</si>
  <si>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</si>
  <si>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</si>
  <si>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</si>
  <si>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</si>
  <si>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</si>
  <si>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</si>
  <si>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</si>
  <si>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</si>
  <si>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</si>
  <si>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</si>
  <si>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</si>
  <si>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</si>
  <si>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</si>
  <si>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</si>
  <si>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</si>
  <si>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</si>
  <si>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</si>
  <si>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</si>
  <si>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</si>
  <si>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</si>
  <si>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</si>
  <si>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</si>
  <si>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</si>
  <si>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</si>
  <si>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</si>
  <si>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</si>
  <si>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</si>
  <si>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</si>
  <si>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</si>
  <si>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</si>
  <si>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</si>
  <si>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</si>
  <si>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</si>
  <si>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</si>
  <si>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</si>
  <si>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</si>
  <si>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</si>
  <si>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</si>
  <si>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</si>
  <si>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</si>
  <si>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</si>
  <si>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</si>
  <si>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</si>
  <si>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</si>
  <si>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</si>
  <si>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</si>
  <si>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</si>
  <si>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</si>
  <si>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</si>
  <si>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</si>
  <si>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</si>
  <si>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</si>
  <si>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</si>
  <si>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</si>
  <si>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</si>
  <si>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</si>
  <si>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</si>
  <si>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</si>
  <si>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</si>
  <si>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</si>
  <si>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</si>
  <si>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</si>
  <si>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</si>
  <si>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</si>
  <si>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</si>
  <si>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</si>
  <si>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</si>
  <si>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</si>
  <si>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</si>
  <si>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</si>
  <si>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</si>
  <si>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</si>
  <si>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</si>
  <si>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</si>
  <si>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</si>
  <si>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</si>
  <si>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</si>
  <si>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</si>
  <si>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</si>
  <si>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</si>
  <si>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</si>
  <si>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</si>
  <si>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</si>
  <si>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</si>
  <si>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</si>
  <si>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</si>
  <si>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</si>
  <si>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</si>
  <si>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</si>
  <si>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</si>
  <si>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</si>
  <si>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</si>
  <si>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</si>
  <si>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</si>
  <si>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</si>
  <si>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</si>
  <si>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</si>
  <si>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</si>
  <si>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</si>
  <si>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</si>
  <si>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</si>
  <si>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</si>
  <si>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</si>
  <si>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</si>
  <si>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</si>
  <si>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</si>
  <si>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</si>
  <si>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</si>
  <si>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</si>
  <si>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</si>
  <si>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</si>
  <si>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</si>
  <si>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</si>
  <si>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</si>
  <si>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</si>
  <si>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</si>
  <si>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</si>
  <si>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</si>
  <si>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</si>
  <si>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</si>
  <si>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</si>
  <si>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</si>
  <si>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</si>
  <si>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</si>
  <si>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</si>
  <si>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</si>
  <si>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</si>
  <si>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</si>
  <si>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</si>
  <si>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</si>
  <si>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</si>
  <si>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</si>
  <si>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</si>
  <si>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</si>
  <si>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</si>
  <si>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</si>
  <si>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</si>
  <si>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</si>
  <si>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</si>
  <si>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</si>
  <si>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</si>
  <si>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</si>
  <si>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</si>
  <si>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</si>
  <si>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</si>
  <si>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</si>
  <si>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</si>
  <si>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</si>
  <si>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</si>
  <si>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</si>
  <si>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</si>
  <si>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</si>
  <si>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</si>
  <si>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</si>
  <si>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</si>
  <si>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</si>
  <si>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</si>
  <si>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</si>
  <si>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</si>
  <si>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</si>
  <si>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</si>
  <si>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</si>
  <si>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</si>
  <si>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</si>
  <si>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</si>
  <si>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</si>
  <si>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</si>
  <si>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</si>
  <si>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</si>
  <si>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</si>
  <si>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</si>
  <si>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</si>
  <si>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</si>
  <si>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</si>
  <si>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</si>
  <si>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</si>
  <si>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</si>
  <si>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</si>
  <si>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</si>
  <si>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</si>
  <si>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</si>
  <si>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</si>
  <si>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</si>
  <si>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</si>
  <si>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</si>
  <si>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</si>
  <si>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</si>
  <si>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</si>
  <si>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</si>
  <si>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</si>
  <si>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</si>
  <si>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</si>
  <si>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</si>
  <si>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</si>
  <si>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</si>
  <si>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</si>
  <si>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</si>
  <si>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</si>
  <si>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</si>
  <si>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</si>
  <si>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</si>
  <si>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</si>
  <si>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</si>
  <si>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</si>
  <si>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</si>
  <si>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</si>
  <si>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</si>
  <si>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</si>
  <si>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</si>
  <si>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</si>
  <si>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</si>
  <si>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</si>
  <si>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</si>
  <si>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</si>
  <si>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</si>
  <si>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</si>
  <si>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</si>
  <si>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</si>
  <si>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</si>
  <si>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</si>
  <si>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</si>
  <si>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</si>
  <si>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</si>
  <si>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</si>
  <si>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</si>
  <si>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</si>
  <si>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</si>
  <si>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</si>
  <si>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</si>
  <si>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</si>
  <si>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</si>
  <si>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</si>
  <si>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</si>
  <si>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</si>
  <si>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</si>
  <si>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</si>
  <si>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</si>
  <si>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</si>
  <si>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</si>
  <si>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</si>
  <si>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</si>
  <si>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</si>
  <si>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</si>
  <si>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</si>
  <si>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</si>
  <si>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</si>
  <si>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</si>
  <si>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</si>
  <si>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</si>
  <si>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</si>
  <si>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</si>
  <si>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</si>
  <si>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</si>
  <si>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</si>
  <si>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</si>
  <si>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</si>
  <si>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</si>
  <si>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</si>
  <si>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</si>
  <si>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</si>
  <si>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</si>
  <si>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</si>
  <si>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</si>
  <si>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</si>
  <si>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</si>
  <si>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</si>
  <si>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</si>
  <si>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</si>
  <si>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</si>
  <si>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</si>
  <si>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</si>
  <si>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</si>
  <si>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</si>
  <si>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</si>
  <si>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</si>
  <si>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</si>
  <si>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</si>
  <si>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</si>
  <si>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</si>
  <si>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</si>
  <si>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</si>
  <si>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</si>
  <si>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</si>
  <si>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</si>
  <si>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</si>
  <si>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</si>
  <si>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</si>
  <si>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</si>
  <si>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</si>
  <si>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</si>
  <si>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</si>
  <si>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</si>
  <si>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</si>
  <si>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</si>
  <si>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</si>
  <si>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</si>
  <si>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</si>
  <si>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</si>
  <si>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</si>
  <si>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</si>
  <si>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</si>
  <si>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</si>
  <si>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</si>
  <si>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</si>
  <si>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</si>
  <si>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</si>
  <si>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</si>
  <si>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</si>
  <si>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</si>
  <si>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</si>
  <si>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</si>
  <si>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</si>
  <si>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</si>
  <si>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</si>
  <si>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</si>
  <si>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</si>
  <si>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</si>
  <si>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</si>
  <si>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</si>
  <si>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</si>
  <si>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</si>
  <si>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</si>
  <si>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</si>
  <si>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</si>
  <si>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</si>
  <si>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</si>
  <si>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</si>
  <si>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</si>
  <si>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</si>
  <si>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</si>
  <si>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</si>
  <si>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</si>
  <si>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</si>
  <si>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</si>
  <si>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</si>
  <si>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</si>
  <si>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</si>
  <si>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</si>
  <si>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</si>
  <si>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</si>
  <si>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</si>
  <si>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</si>
  <si>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</si>
  <si>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</si>
  <si>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</si>
  <si>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</si>
  <si>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</si>
  <si>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</si>
  <si>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</si>
  <si>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</si>
  <si>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</si>
  <si>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</si>
  <si>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</si>
  <si>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</si>
  <si>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</si>
  <si>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</si>
  <si>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</si>
  <si>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</si>
  <si>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</si>
  <si>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</si>
  <si>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</si>
  <si>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</si>
  <si>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</si>
  <si>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</si>
  <si>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</si>
  <si>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</si>
  <si>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</si>
  <si>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</si>
  <si>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</si>
  <si>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</si>
  <si>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</si>
  <si>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</si>
  <si>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</si>
  <si>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</si>
  <si>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</si>
  <si>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</si>
  <si>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</si>
  <si>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</si>
  <si>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</si>
  <si>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</si>
  <si>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</si>
  <si>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</si>
  <si>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</si>
  <si>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</si>
  <si>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</si>
  <si>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</si>
  <si>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</si>
  <si>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</si>
  <si>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</si>
  <si>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</si>
  <si>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</si>
  <si>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</si>
  <si>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</si>
  <si>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</si>
  <si>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</si>
  <si>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</si>
  <si>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</si>
  <si>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</si>
  <si>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</si>
  <si>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</si>
  <si>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</si>
  <si>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</si>
  <si>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</si>
  <si>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</si>
  <si>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</si>
  <si>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</si>
  <si>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</si>
  <si>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</si>
  <si>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</si>
  <si>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</si>
  <si>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</si>
  <si>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</si>
  <si>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</si>
  <si>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</si>
  <si>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</si>
  <si>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</si>
  <si>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</si>
  <si>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</si>
  <si>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</si>
  <si>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</si>
  <si>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</si>
  <si>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</si>
  <si>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</si>
  <si>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</si>
  <si>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</si>
  <si>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</si>
  <si>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</si>
  <si>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</si>
  <si>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</si>
  <si>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</si>
  <si>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</si>
  <si>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</si>
  <si>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</si>
  <si>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</si>
  <si>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</si>
  <si>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</si>
  <si>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</si>
  <si>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</si>
  <si>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</si>
  <si>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</si>
  <si>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</si>
  <si>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</si>
  <si>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</si>
  <si>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</si>
  <si>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</si>
  <si>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</si>
  <si>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</si>
  <si>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</si>
  <si>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</si>
  <si>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</si>
  <si>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</si>
  <si>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</si>
  <si>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</si>
  <si>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</si>
  <si>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</si>
  <si>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</si>
  <si>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</si>
  <si>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</si>
  <si>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</si>
  <si>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</si>
  <si>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</si>
  <si>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</si>
  <si>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</si>
  <si>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</si>
  <si>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</si>
  <si>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</si>
  <si>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</si>
  <si>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</si>
  <si>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</si>
  <si>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</si>
  <si>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</si>
  <si>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</si>
  <si>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</si>
  <si>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</si>
  <si>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</si>
  <si>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</si>
  <si>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</si>
  <si>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</si>
  <si>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</si>
  <si>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</si>
  <si>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</si>
  <si>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</si>
  <si>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</si>
  <si>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</si>
  <si>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</si>
  <si>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</si>
  <si>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</si>
  <si>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</si>
  <si>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</si>
  <si>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</si>
  <si>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</si>
  <si>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</si>
  <si>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</si>
  <si>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</si>
  <si>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</si>
  <si>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</si>
  <si>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</si>
  <si>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</si>
  <si>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</si>
  <si>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</si>
  <si>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</si>
  <si>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</si>
  <si>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</si>
  <si>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</si>
  <si>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</si>
  <si>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</si>
  <si>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</si>
  <si>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</si>
  <si>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</si>
  <si>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</si>
  <si>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</si>
  <si>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</si>
  <si>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</si>
  <si>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</si>
  <si>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</si>
  <si>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</si>
  <si>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</si>
  <si>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</si>
  <si>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</si>
  <si>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</si>
  <si>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</si>
  <si>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</si>
  <si>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</si>
  <si>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</si>
  <si>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</si>
  <si>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</si>
  <si>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</si>
  <si>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</si>
  <si>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</si>
  <si>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</si>
  <si>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</si>
  <si>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</si>
  <si>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</si>
  <si>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</si>
  <si>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</si>
  <si>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</si>
  <si>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</si>
  <si>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</si>
  <si>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</si>
  <si>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</si>
  <si>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</si>
  <si>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</si>
  <si>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</si>
  <si>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</si>
  <si>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</si>
  <si>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</si>
  <si>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</si>
  <si>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</si>
  <si>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</si>
  <si>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</si>
  <si>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</si>
  <si>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</si>
  <si>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</si>
  <si>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</si>
  <si>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</si>
  <si>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</si>
  <si>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</si>
  <si>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</si>
  <si>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</si>
  <si>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</si>
  <si>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</si>
  <si>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</si>
  <si>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</si>
  <si>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</si>
  <si>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</si>
  <si>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</si>
  <si>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</si>
  <si>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</si>
  <si>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</si>
  <si>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</si>
  <si>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</si>
  <si>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</si>
  <si>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</si>
  <si>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</si>
  <si>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</si>
  <si>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</si>
  <si>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</si>
  <si>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</si>
  <si>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</si>
  <si>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</si>
  <si>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</si>
  <si>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</si>
  <si>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</si>
  <si>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</si>
  <si>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</si>
  <si>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</si>
  <si>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</si>
  <si>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</si>
  <si>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</si>
  <si>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</si>
  <si>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</si>
  <si>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</si>
  <si>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</si>
  <si>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</si>
  <si>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</si>
  <si>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</si>
  <si>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</si>
  <si>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</si>
  <si>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</si>
  <si>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</si>
  <si>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</si>
  <si>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</si>
  <si>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</si>
  <si>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</si>
  <si>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</si>
  <si>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</si>
  <si>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</si>
  <si>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</si>
  <si>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</si>
  <si>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</si>
  <si>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</si>
  <si>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</si>
  <si>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</si>
  <si>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</si>
  <si>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</si>
  <si>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</si>
  <si>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</si>
  <si>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</si>
  <si>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</si>
  <si>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</si>
  <si>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</si>
  <si>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</si>
  <si>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</si>
  <si>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</si>
  <si>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</si>
  <si>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</si>
  <si>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</si>
  <si>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</si>
  <si>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</si>
  <si>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</si>
  <si>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</si>
  <si>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</si>
  <si>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</si>
  <si>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</si>
  <si>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</si>
  <si>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</si>
  <si>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</si>
  <si>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</si>
  <si>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</si>
  <si>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</si>
  <si>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</si>
  <si>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</si>
  <si>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</si>
  <si>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</si>
  <si>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</si>
  <si>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</si>
  <si>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</si>
  <si>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</si>
  <si>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</si>
  <si>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</si>
  <si>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</si>
  <si>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</si>
  <si>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</si>
  <si>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</si>
  <si>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</si>
  <si>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</si>
  <si>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</si>
  <si>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</si>
  <si>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</si>
  <si>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</si>
  <si>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</si>
  <si>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</si>
  <si>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</si>
  <si>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</si>
  <si>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</si>
  <si>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</si>
  <si>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</si>
  <si>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</si>
  <si>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</si>
  <si>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</si>
  <si>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</si>
  <si>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</si>
  <si>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</si>
  <si>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</si>
  <si>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</si>
  <si>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</si>
  <si>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</si>
  <si>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</si>
  <si>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</si>
  <si>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</si>
  <si>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</si>
  <si>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</si>
  <si>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</si>
  <si>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</si>
  <si>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</si>
  <si>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</si>
  <si>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</si>
  <si>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</si>
  <si>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</si>
  <si>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</si>
  <si>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</si>
  <si>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</si>
  <si>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</si>
  <si>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</si>
  <si>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</si>
  <si>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</si>
  <si>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</si>
  <si>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</si>
  <si>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</si>
  <si>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</si>
  <si>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</si>
  <si>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</si>
  <si>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</si>
  <si>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</si>
  <si>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</si>
  <si>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</si>
  <si>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</si>
  <si>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</si>
  <si>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</si>
  <si>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</si>
  <si>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</si>
  <si>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</si>
  <si>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</si>
  <si>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</si>
  <si>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</si>
  <si>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</si>
  <si>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</si>
  <si>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</si>
  <si>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</si>
  <si>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</si>
  <si>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</si>
  <si>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</si>
  <si>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</si>
  <si>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</si>
  <si>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</si>
  <si>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</si>
  <si>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</si>
  <si>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</si>
  <si>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</si>
  <si>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</si>
  <si>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</si>
  <si>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</si>
  <si>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</si>
  <si>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</si>
  <si>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</si>
  <si>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</si>
  <si>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</si>
  <si>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</si>
  <si>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</si>
  <si>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</si>
  <si>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</si>
  <si>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</si>
  <si>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</si>
  <si>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</si>
  <si>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</si>
  <si>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</si>
  <si>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</si>
  <si>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</si>
  <si>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</si>
  <si>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</si>
  <si>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</si>
  <si>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</si>
  <si>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</si>
  <si>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</si>
  <si>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</si>
  <si>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</si>
  <si>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</si>
  <si>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</si>
  <si>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</si>
  <si>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</si>
  <si>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</si>
  <si>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</si>
  <si>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</si>
  <si>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</si>
  <si>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</si>
  <si>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</si>
  <si>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</si>
  <si>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</si>
  <si>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</si>
  <si>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</si>
  <si>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</si>
  <si>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</si>
  <si>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</si>
  <si>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</si>
  <si>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</si>
  <si>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</si>
  <si>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</si>
  <si>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</si>
  <si>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</si>
  <si>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</si>
  <si>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</si>
  <si>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</si>
  <si>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</si>
  <si>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</si>
  <si>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</si>
  <si>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</si>
  <si>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</si>
  <si>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</si>
  <si>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</si>
  <si>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</si>
  <si>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</si>
  <si>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</si>
  <si>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</si>
  <si>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</si>
  <si>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</si>
  <si>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</si>
  <si>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</si>
  <si>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</si>
  <si>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</si>
  <si>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</si>
  <si>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</si>
  <si>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</si>
  <si>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</si>
  <si>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</si>
  <si>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</si>
  <si>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</si>
  <si>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</si>
  <si>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</si>
  <si>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</si>
  <si>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</si>
  <si>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</si>
  <si>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</si>
  <si>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</si>
  <si>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</si>
  <si>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</si>
  <si>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</si>
  <si>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</si>
  <si>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</si>
  <si>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</si>
  <si>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</si>
  <si>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</si>
  <si>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</si>
  <si>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</si>
  <si>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</si>
  <si>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</si>
  <si>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</si>
  <si>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</si>
  <si>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</si>
  <si>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</si>
  <si>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</si>
  <si>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</si>
  <si>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</si>
  <si>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</si>
  <si>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</si>
  <si>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</si>
  <si>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</si>
  <si>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</si>
  <si>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</si>
  <si>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</si>
  <si>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</si>
  <si>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</si>
  <si>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</si>
  <si>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</si>
  <si>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</si>
  <si>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</si>
  <si>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</si>
  <si>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</si>
  <si>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</si>
  <si>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</si>
  <si>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</si>
  <si>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</si>
  <si>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</si>
  <si>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</si>
  <si>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</si>
  <si>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</si>
  <si>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</si>
  <si>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</si>
  <si>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</si>
  <si>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</si>
  <si>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</si>
  <si>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</si>
  <si>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</si>
  <si>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</si>
  <si>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</si>
  <si>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</si>
  <si>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</si>
  <si>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</si>
  <si>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</si>
  <si>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</si>
  <si>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</si>
  <si>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</si>
  <si>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</si>
  <si>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</si>
  <si>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</si>
  <si>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</si>
  <si>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</si>
  <si>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</si>
  <si>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</si>
  <si>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</si>
  <si>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</si>
  <si>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</si>
  <si>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</si>
  <si>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</si>
  <si>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</si>
  <si>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</si>
  <si>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</si>
  <si>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</si>
  <si>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</si>
  <si>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</si>
  <si>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</si>
  <si>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</si>
  <si>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</si>
  <si>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</si>
  <si>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</si>
  <si>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</si>
  <si>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</si>
  <si>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</si>
  <si>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</si>
  <si>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</si>
  <si>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</si>
  <si>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</si>
  <si>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</si>
  <si>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</si>
  <si>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</si>
  <si>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</si>
  <si>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</si>
  <si>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</si>
  <si>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</si>
  <si>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</si>
  <si>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</si>
  <si>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</si>
  <si>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</si>
  <si>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</si>
  <si>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</si>
  <si>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</si>
  <si>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</si>
  <si>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</si>
  <si>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</si>
  <si>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</si>
  <si>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</si>
  <si>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</si>
  <si>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</si>
  <si>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</si>
  <si>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</si>
  <si>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</si>
  <si>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</si>
  <si>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</si>
  <si>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</si>
  <si>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</si>
  <si>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</si>
  <si>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</si>
  <si>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</si>
  <si>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</si>
  <si>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</si>
  <si>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</si>
  <si>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</si>
  <si>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</si>
  <si>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</si>
  <si>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</si>
  <si>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</si>
  <si>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</si>
  <si>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</si>
  <si>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</si>
  <si>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</si>
  <si>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</si>
  <si>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</si>
  <si>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</si>
  <si>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</si>
  <si>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</si>
  <si>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</si>
  <si>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</si>
  <si>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</si>
  <si>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</si>
  <si>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</si>
  <si>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</si>
  <si>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</si>
  <si>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</si>
  <si>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</si>
  <si>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</si>
  <si>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</si>
  <si>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</si>
  <si>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</si>
  <si>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</si>
  <si>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</si>
  <si>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</si>
  <si>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</si>
  <si>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</si>
  <si>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</si>
  <si>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</si>
  <si>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</si>
  <si>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</si>
  <si>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</si>
  <si>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</si>
  <si>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</si>
  <si>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</si>
  <si>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</si>
  <si>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</si>
  <si>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</si>
  <si>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</si>
  <si>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</si>
  <si>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</si>
  <si>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</si>
  <si>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</si>
  <si>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</si>
  <si>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</si>
  <si>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</si>
  <si>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</si>
  <si>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</si>
  <si>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</si>
  <si>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</si>
  <si>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</si>
  <si>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</si>
  <si>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</si>
  <si>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</si>
  <si>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</si>
  <si>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</si>
  <si>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</si>
  <si>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</si>
  <si>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</si>
  <si>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</si>
  <si>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</si>
  <si>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</si>
  <si>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</si>
  <si>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</si>
  <si>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</si>
  <si>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</si>
  <si>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</si>
  <si>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</si>
  <si>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</si>
  <si>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</si>
  <si>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</si>
  <si>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</si>
  <si>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</si>
  <si>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</si>
  <si>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</si>
  <si>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</si>
  <si>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</si>
  <si>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</si>
  <si>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</si>
  <si>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</si>
  <si>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</si>
  <si>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</si>
  <si>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</si>
  <si>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</si>
  <si>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</si>
  <si>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</si>
  <si>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</si>
  <si>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</si>
  <si>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</si>
  <si>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</si>
  <si>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</si>
  <si>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</si>
  <si>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</si>
  <si>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</si>
  <si>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</si>
  <si>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</si>
  <si>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</si>
  <si>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</si>
  <si>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</si>
  <si>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</si>
  <si>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</si>
  <si>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</si>
  <si>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</si>
  <si>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</si>
  <si>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</si>
  <si>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</si>
  <si>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</si>
  <si>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</si>
  <si>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</si>
  <si>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</si>
  <si>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</si>
  <si>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</si>
  <si>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</si>
  <si>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</si>
  <si>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</si>
  <si>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</si>
  <si>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</si>
  <si>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</si>
  <si>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</si>
  <si>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</si>
  <si>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</si>
  <si>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</si>
  <si>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</si>
  <si>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</si>
  <si>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</si>
  <si>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</si>
  <si>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</si>
  <si>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</si>
  <si>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</si>
  <si>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</si>
  <si>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</si>
  <si>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</si>
  <si>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</si>
  <si>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</si>
  <si>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</si>
  <si>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</si>
  <si>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</si>
  <si>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</si>
  <si>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</si>
  <si>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</si>
  <si>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</si>
  <si>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</si>
  <si>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</si>
  <si>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</si>
  <si>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</si>
  <si>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</si>
  <si>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</si>
  <si>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</si>
  <si>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</si>
  <si>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</si>
  <si>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</si>
  <si>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</si>
  <si>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</si>
  <si>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</si>
  <si>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</si>
  <si>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</si>
  <si>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</si>
  <si>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</si>
  <si>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</si>
  <si>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</si>
  <si>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</si>
  <si>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</si>
  <si>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</si>
  <si>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</si>
  <si>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</si>
  <si>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</si>
  <si>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</si>
  <si>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</si>
  <si>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</si>
  <si>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</si>
  <si>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</si>
  <si>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</si>
  <si>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</si>
  <si>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</si>
  <si>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</si>
  <si>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</si>
  <si>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</si>
  <si>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</si>
  <si>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</si>
  <si>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</si>
  <si>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</si>
  <si>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</si>
  <si>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</si>
  <si>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</si>
  <si>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</si>
  <si>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</si>
  <si>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</si>
  <si>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</si>
  <si>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</si>
  <si>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</si>
  <si>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</si>
  <si>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</si>
  <si>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</si>
  <si>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</si>
  <si>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</si>
  <si>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</si>
  <si>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</si>
  <si>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</si>
  <si>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</si>
  <si>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</si>
  <si>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</si>
  <si>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</si>
  <si>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</si>
  <si>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</si>
  <si>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</si>
  <si>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</si>
  <si>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</si>
  <si>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</si>
  <si>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</si>
  <si>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</si>
  <si>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</si>
  <si>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</si>
  <si>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</si>
  <si>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</si>
  <si>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</si>
  <si>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</si>
  <si>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</si>
  <si>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</si>
  <si>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</si>
  <si>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</si>
  <si>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</si>
  <si>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</si>
  <si>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</si>
  <si>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</si>
  <si>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</si>
  <si>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</si>
  <si>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</si>
  <si>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</si>
  <si>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</si>
  <si>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</si>
  <si>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</si>
  <si>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</si>
  <si>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</si>
  <si>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</si>
  <si>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</si>
  <si>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</si>
  <si>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</si>
  <si>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</si>
  <si>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</si>
  <si>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</si>
  <si>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</si>
  <si>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</si>
  <si>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</si>
  <si>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</si>
  <si>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</si>
  <si>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</si>
  <si>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</si>
  <si>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</si>
  <si>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</si>
  <si>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</si>
  <si>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</si>
  <si>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</si>
  <si>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</si>
  <si>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</si>
  <si>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</si>
  <si>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</si>
  <si>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</si>
  <si>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</si>
  <si>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</si>
  <si>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</si>
  <si>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</si>
  <si>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</si>
  <si>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</si>
  <si>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</si>
  <si>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</si>
  <si>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</si>
  <si>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</si>
  <si>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</si>
  <si>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</si>
  <si>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</si>
  <si>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</si>
  <si>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</si>
  <si>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</si>
  <si>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</si>
  <si>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</si>
  <si>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</si>
  <si>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</si>
  <si>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</si>
  <si>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</si>
  <si>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</si>
  <si>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</si>
  <si>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</si>
  <si>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</si>
  <si>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</si>
  <si>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</si>
  <si>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</si>
  <si>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</si>
  <si>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</si>
  <si>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</si>
  <si>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</si>
  <si>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</si>
  <si>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</si>
  <si>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</si>
  <si>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</si>
  <si>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</si>
  <si>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</si>
  <si>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</si>
  <si>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</si>
  <si>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</si>
  <si>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</si>
  <si>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</si>
  <si>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</si>
  <si>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</si>
  <si>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</si>
  <si>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</si>
  <si>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</si>
  <si>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</si>
  <si>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</si>
  <si>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</si>
  <si>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</si>
  <si>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</si>
  <si>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</si>
  <si>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</si>
  <si>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</si>
  <si>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</si>
  <si>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</si>
  <si>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</si>
  <si>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</si>
  <si>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</si>
  <si>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</si>
  <si>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</si>
  <si>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</si>
  <si>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</si>
  <si>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</si>
  <si>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</si>
  <si>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</si>
  <si>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</si>
  <si>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</si>
  <si>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</si>
  <si>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</si>
  <si>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</si>
  <si>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</si>
  <si>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</si>
  <si>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</si>
  <si>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</si>
  <si>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</si>
  <si>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</si>
  <si>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</si>
  <si>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</si>
  <si>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</si>
  <si>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</si>
  <si>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</si>
  <si>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</si>
  <si>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</si>
  <si>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</si>
  <si>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</si>
  <si>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</si>
  <si>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</si>
  <si>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</si>
  <si>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</si>
  <si>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</si>
  <si>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</si>
  <si>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</si>
  <si>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</si>
  <si>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</si>
  <si>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</si>
  <si>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</si>
  <si>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</si>
  <si>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</si>
  <si>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</si>
  <si>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</si>
  <si>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</si>
  <si>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</si>
  <si>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</si>
  <si>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</si>
  <si>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</si>
  <si>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</si>
  <si>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</si>
  <si>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</si>
  <si>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</si>
  <si>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</si>
  <si>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</si>
  <si>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</si>
  <si>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</si>
  <si>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</si>
  <si>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</si>
  <si>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</si>
  <si>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</si>
  <si>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</si>
  <si>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</si>
  <si>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</si>
  <si>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</si>
  <si>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</si>
  <si>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</si>
  <si>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</si>
  <si>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</si>
  <si>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</si>
  <si>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</si>
  <si>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</si>
  <si>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</si>
  <si>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</si>
  <si>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</si>
  <si>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</si>
  <si>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</si>
  <si>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</si>
  <si>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</si>
  <si>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</si>
  <si>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</si>
  <si>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</si>
  <si>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</si>
  <si>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</si>
  <si>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</si>
  <si>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</si>
  <si>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</si>
  <si>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</si>
  <si>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</si>
  <si>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</si>
  <si>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</si>
  <si>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</si>
  <si>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</si>
  <si>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</si>
  <si>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</si>
  <si>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</si>
  <si>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</si>
  <si>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</si>
  <si>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</si>
  <si>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</si>
  <si>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</si>
  <si>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</si>
  <si>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</si>
  <si>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</si>
  <si>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</si>
  <si>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</si>
  <si>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</si>
  <si>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</si>
  <si>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</si>
  <si>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</si>
  <si>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</si>
  <si>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</si>
  <si>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</si>
  <si>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</si>
  <si>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</si>
  <si>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</si>
  <si>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</si>
  <si>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</si>
  <si>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</si>
  <si>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</si>
  <si>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</si>
  <si>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</si>
  <si>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</si>
  <si>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</si>
  <si>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</si>
  <si>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</si>
  <si>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</si>
  <si>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</si>
  <si>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</si>
  <si>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</si>
  <si>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</si>
  <si>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</si>
  <si>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</si>
  <si>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</si>
  <si>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</si>
  <si>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</si>
  <si>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</si>
  <si>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</si>
  <si>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</si>
  <si>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</si>
  <si>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</si>
  <si>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</si>
  <si>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</si>
  <si>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</si>
  <si>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</si>
  <si>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</si>
  <si>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</si>
  <si>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</si>
  <si>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</si>
  <si>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</si>
  <si>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</si>
  <si>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</si>
  <si>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</si>
  <si>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</si>
  <si>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</si>
  <si>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</si>
  <si>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</si>
  <si>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</si>
  <si>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</si>
  <si>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</si>
  <si>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</si>
  <si>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</si>
  <si>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</si>
  <si>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</si>
  <si>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</si>
  <si>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</si>
  <si>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</si>
  <si>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</si>
  <si>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</si>
  <si>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</si>
  <si>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</si>
  <si>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</si>
  <si>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</si>
  <si>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</si>
  <si>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</si>
  <si>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</si>
  <si>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</si>
  <si>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</si>
  <si>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</si>
  <si>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</si>
  <si>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</si>
  <si>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</si>
  <si>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</si>
  <si>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</si>
  <si>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</si>
  <si>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</si>
  <si>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</si>
  <si>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</si>
  <si>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</si>
  <si>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</si>
  <si>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</si>
  <si>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</si>
  <si>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</si>
  <si>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</si>
  <si>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</si>
  <si>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</si>
  <si>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</si>
  <si>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</si>
  <si>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</si>
  <si>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</si>
  <si>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</si>
  <si>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</si>
  <si>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</si>
  <si>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</si>
  <si>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</si>
  <si>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</si>
  <si>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</si>
  <si>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</si>
  <si>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</si>
  <si>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</si>
  <si>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</si>
  <si>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</si>
  <si>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</si>
  <si>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</si>
  <si>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</si>
  <si>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</si>
  <si>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</si>
  <si>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</si>
  <si>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</si>
  <si>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</si>
  <si>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</si>
  <si>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</si>
  <si>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</si>
  <si>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</si>
  <si>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</si>
  <si>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</si>
  <si>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</si>
  <si>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</si>
  <si>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</si>
  <si>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</si>
  <si>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</si>
  <si>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</si>
  <si>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</si>
  <si>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</si>
  <si>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</si>
  <si>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</si>
  <si>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</si>
  <si>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</si>
  <si>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</si>
  <si>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</si>
  <si>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</si>
  <si>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</si>
  <si>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</si>
  <si>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</si>
  <si>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</si>
  <si>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</si>
  <si>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</si>
  <si>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</si>
  <si>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</si>
  <si>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</si>
  <si>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</si>
  <si>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</si>
  <si>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</si>
  <si>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</si>
  <si>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</si>
  <si>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</si>
  <si>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</si>
  <si>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</si>
  <si>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</si>
  <si>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</si>
  <si>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</si>
  <si>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</si>
  <si>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</si>
  <si>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</si>
  <si>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</si>
  <si>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</si>
  <si>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</si>
  <si>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</si>
  <si>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</si>
  <si>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</si>
  <si>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</si>
  <si>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</si>
  <si>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</si>
  <si>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</si>
  <si>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</si>
  <si>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</si>
  <si>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</si>
  <si>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</si>
  <si>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</si>
  <si>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</si>
  <si>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</si>
  <si>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</si>
  <si>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</si>
  <si>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</si>
  <si>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</si>
  <si>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</si>
  <si>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</si>
  <si>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</si>
  <si>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</si>
  <si>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</si>
  <si>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</si>
  <si>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</si>
  <si>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</si>
  <si>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</si>
  <si>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</si>
  <si>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</si>
  <si>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</si>
  <si>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</si>
  <si>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</si>
  <si>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</si>
  <si>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</si>
  <si>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</si>
  <si>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</si>
  <si>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</si>
  <si>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</si>
  <si>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</si>
  <si>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</si>
  <si>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</si>
  <si>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</si>
  <si>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</si>
  <si>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</si>
  <si>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</si>
  <si>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</si>
  <si>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</si>
  <si>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</si>
  <si>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</si>
  <si>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</si>
  <si>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</si>
  <si>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</si>
  <si>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</si>
  <si>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</si>
  <si>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</si>
  <si>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</si>
  <si>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</si>
  <si>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</si>
  <si>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</si>
  <si>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</si>
  <si>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</si>
  <si>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</si>
  <si>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</si>
  <si>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</si>
  <si>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</si>
  <si>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</si>
  <si>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</si>
  <si>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</si>
  <si>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</si>
  <si>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</si>
  <si>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</si>
  <si>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</si>
  <si>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</si>
  <si>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</si>
  <si>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</si>
  <si>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</si>
  <si>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</si>
  <si>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</si>
  <si>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</si>
  <si>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</si>
  <si>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</si>
  <si>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</si>
  <si>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</si>
  <si>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</si>
  <si>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</si>
  <si>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</si>
  <si>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</si>
  <si>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</si>
  <si>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</si>
  <si>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</si>
  <si>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</si>
  <si>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</si>
  <si>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</si>
  <si>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</si>
  <si>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</si>
  <si>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</si>
  <si>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</si>
  <si>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</si>
  <si>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</si>
  <si>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</si>
  <si>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</si>
  <si>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</si>
  <si>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</si>
  <si>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</si>
  <si>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</si>
  <si>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</si>
  <si>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</si>
  <si>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</si>
  <si>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</si>
  <si>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</si>
  <si>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</si>
  <si>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</si>
  <si>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</si>
  <si>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</si>
  <si>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</si>
  <si>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</si>
  <si>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</si>
  <si>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</si>
  <si>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</si>
  <si>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</si>
  <si>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</si>
  <si>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</si>
  <si>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</si>
  <si>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</si>
  <si>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</si>
  <si>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</si>
  <si>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</si>
  <si>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</si>
  <si>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</si>
  <si>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</si>
  <si>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</si>
  <si>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</si>
  <si>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</si>
  <si>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</si>
  <si>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</si>
  <si>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</si>
  <si>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</si>
  <si>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</si>
  <si>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</si>
  <si>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</si>
  <si>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</si>
  <si>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</si>
  <si>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</si>
  <si>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</si>
  <si>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</si>
  <si>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</si>
  <si>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</si>
  <si>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</si>
  <si>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</si>
  <si>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</si>
  <si>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</si>
  <si>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</si>
  <si>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</si>
  <si>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</si>
  <si>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</si>
  <si>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</si>
  <si>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</si>
  <si>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</si>
  <si>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</si>
  <si>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</si>
  <si>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</si>
  <si>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</si>
  <si>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</si>
  <si>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</si>
  <si>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</si>
  <si>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</si>
  <si>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</si>
  <si>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</si>
  <si>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</si>
  <si>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</si>
  <si>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</si>
  <si>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</si>
  <si>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</si>
  <si>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</si>
  <si>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</si>
  <si>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</si>
  <si>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</si>
  <si>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</si>
  <si>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</si>
  <si>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</si>
  <si>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</si>
  <si>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</si>
  <si>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</si>
  <si>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</si>
  <si>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</si>
  <si>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</si>
  <si>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</si>
  <si>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</si>
  <si>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</si>
  <si>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</si>
  <si>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</si>
  <si>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</si>
  <si>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</si>
  <si>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</si>
  <si>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</si>
  <si>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</si>
  <si>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</si>
  <si>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</si>
  <si>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</si>
  <si>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</si>
  <si>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</si>
  <si>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</si>
  <si>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</si>
  <si>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</si>
  <si>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</si>
  <si>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</si>
  <si>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</si>
  <si>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</si>
  <si>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</si>
  <si>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</si>
  <si>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</si>
  <si>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</si>
  <si>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</si>
  <si>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</si>
  <si>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</si>
  <si>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</si>
  <si>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</si>
  <si>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</si>
  <si>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</si>
  <si>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</si>
  <si>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</si>
  <si>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</si>
  <si>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</si>
  <si>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</si>
  <si>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</si>
  <si>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</si>
  <si>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</si>
  <si>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</si>
  <si>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</si>
  <si>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</si>
  <si>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</si>
  <si>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</si>
  <si>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</si>
  <si>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</si>
  <si>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</si>
  <si>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</si>
  <si>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</si>
  <si>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</si>
  <si>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</si>
  <si>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</si>
  <si>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</si>
  <si>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</si>
  <si>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</si>
  <si>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</si>
  <si>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</si>
  <si>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</si>
  <si>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</si>
  <si>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</si>
  <si>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</si>
  <si>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</si>
  <si>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</si>
  <si>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</si>
  <si>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</si>
  <si>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</si>
  <si>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</si>
  <si>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</si>
  <si>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</si>
  <si>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</si>
  <si>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</si>
  <si>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</si>
  <si>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</si>
  <si>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</si>
  <si>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</si>
  <si>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</si>
  <si>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</si>
  <si>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</si>
  <si>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</si>
  <si>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</si>
  <si>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</si>
  <si>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</si>
  <si>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</si>
  <si>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</si>
  <si>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</si>
  <si>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</si>
  <si>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</si>
  <si>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</si>
  <si>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</si>
  <si>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</si>
  <si>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</si>
  <si>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</si>
  <si>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</si>
  <si>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</si>
  <si>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</si>
  <si>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</si>
  <si>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</si>
  <si>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</si>
  <si>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</si>
  <si>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</si>
  <si>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</si>
  <si>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</si>
  <si>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</si>
  <si>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</si>
  <si>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</si>
  <si>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</si>
  <si>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</si>
  <si>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</si>
  <si>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</si>
  <si>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</si>
  <si>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</si>
  <si>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</si>
  <si>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</si>
  <si>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</si>
  <si>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</si>
  <si>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</si>
  <si>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</si>
  <si>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</si>
  <si>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</si>
  <si>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</si>
  <si>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</si>
  <si>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</si>
  <si>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</si>
  <si>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</si>
  <si>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</si>
  <si>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</si>
  <si>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</si>
  <si>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</si>
  <si>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</si>
  <si>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</si>
  <si>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</si>
  <si>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</si>
  <si>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</si>
  <si>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</si>
  <si>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</si>
  <si>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</si>
  <si>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</si>
  <si>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</si>
  <si>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</si>
  <si>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</si>
  <si>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</si>
  <si>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</si>
  <si>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</si>
  <si>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</si>
  <si>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</si>
  <si>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</si>
  <si>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</si>
  <si>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</si>
  <si>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</si>
  <si>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</si>
  <si>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</si>
  <si>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</si>
  <si>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</si>
  <si>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</si>
  <si>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</si>
  <si>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</si>
  <si>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</si>
  <si>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</si>
  <si>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</si>
  <si>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</si>
  <si>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</si>
  <si>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</si>
  <si>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</si>
  <si>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</si>
  <si>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</si>
  <si>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</si>
  <si>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</si>
  <si>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</si>
  <si>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</si>
  <si>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</si>
  <si>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</si>
  <si>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</si>
  <si>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</si>
  <si>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</si>
  <si>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</si>
  <si>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</si>
  <si>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</si>
  <si>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</si>
  <si>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</si>
  <si>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</si>
  <si>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</si>
  <si>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</si>
  <si>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</si>
  <si>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</si>
  <si>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</si>
  <si>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</si>
  <si>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</si>
  <si>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</si>
  <si>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</si>
  <si>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</si>
  <si>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</si>
  <si>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</si>
  <si>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</si>
  <si>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</si>
  <si>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</si>
  <si>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</si>
  <si>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</si>
  <si>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</si>
  <si>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</si>
  <si>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</si>
  <si>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</si>
  <si>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</si>
  <si>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</si>
  <si>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</si>
  <si>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</si>
  <si>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</si>
  <si>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</si>
  <si>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</si>
  <si>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</si>
  <si>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</si>
  <si>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</si>
  <si>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</si>
  <si>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</si>
  <si>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</si>
  <si>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</si>
  <si>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</si>
  <si>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</si>
  <si>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</si>
  <si>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</si>
  <si>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</si>
  <si>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</si>
  <si>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</si>
  <si>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</si>
  <si>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</si>
  <si>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</si>
  <si>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</si>
  <si>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</si>
  <si>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</si>
  <si>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</si>
  <si>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</si>
  <si>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</si>
  <si>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</si>
  <si>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</si>
  <si>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</si>
  <si>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</si>
  <si>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</si>
  <si>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</si>
  <si>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</si>
  <si>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</si>
  <si>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</si>
  <si>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</si>
  <si>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</si>
  <si>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</si>
  <si>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</si>
  <si>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</si>
  <si>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</si>
  <si>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</si>
  <si>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</si>
  <si>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</si>
  <si>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</si>
  <si>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</si>
  <si>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</si>
  <si>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</si>
  <si>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</si>
  <si>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</si>
  <si>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</si>
  <si>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</si>
  <si>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</si>
  <si>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</si>
  <si>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</si>
  <si>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</si>
  <si>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</si>
  <si>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</si>
  <si>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</si>
  <si>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</si>
  <si>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</si>
  <si>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</si>
  <si>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</si>
  <si>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</si>
  <si>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</si>
  <si>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</si>
  <si>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</si>
  <si>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</si>
  <si>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</si>
  <si>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</si>
  <si>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</si>
  <si>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</si>
  <si>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</si>
  <si>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</si>
  <si>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</si>
  <si>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</si>
  <si>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</si>
  <si>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</si>
  <si>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</si>
  <si>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</si>
  <si>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</si>
  <si>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</si>
  <si>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</si>
  <si>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</si>
  <si>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</si>
  <si>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</si>
  <si>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</si>
  <si>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</si>
  <si>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</si>
  <si>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</si>
  <si>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</si>
  <si>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</si>
  <si>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</si>
  <si>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</si>
  <si>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</si>
  <si>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</si>
  <si>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</si>
  <si>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</si>
  <si>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</si>
  <si>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</si>
  <si>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</si>
  <si>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</si>
  <si>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</si>
  <si>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</si>
  <si>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</si>
  <si>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</si>
  <si>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</si>
  <si>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</si>
  <si>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</si>
  <si>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</si>
  <si>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</si>
  <si>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</si>
  <si>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</si>
  <si>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</si>
  <si>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</si>
  <si>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</si>
  <si>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</si>
  <si>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</si>
  <si>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</si>
  <si>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</si>
  <si>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</si>
  <si>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</si>
  <si>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</si>
  <si>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</si>
  <si>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</si>
  <si>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</si>
  <si>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</si>
  <si>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</si>
  <si>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</si>
  <si>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</si>
  <si>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</si>
  <si>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</si>
  <si>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</si>
  <si>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</si>
  <si>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</si>
  <si>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</si>
  <si>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</si>
  <si>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</si>
  <si>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</si>
  <si>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</si>
  <si>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</si>
  <si>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</si>
  <si>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</si>
  <si>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</si>
  <si>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</si>
  <si>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</si>
  <si>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</si>
  <si>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</si>
  <si>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</si>
  <si>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</si>
  <si>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</si>
  <si>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</si>
  <si>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</si>
  <si>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</si>
  <si>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</si>
  <si>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</si>
  <si>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</si>
  <si>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</si>
  <si>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</si>
  <si>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</si>
  <si>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</si>
  <si>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</si>
  <si>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</si>
  <si>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</si>
  <si>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</si>
  <si>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</si>
  <si>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</si>
  <si>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</si>
  <si>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</si>
  <si>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</si>
  <si>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</si>
  <si>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</si>
  <si>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</si>
  <si>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</si>
  <si>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</si>
  <si>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</si>
  <si>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</si>
  <si>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</si>
  <si>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</si>
  <si>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</si>
  <si>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</si>
  <si>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</si>
  <si>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</si>
  <si>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</si>
  <si>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</si>
  <si>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</si>
  <si>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</si>
  <si>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</si>
  <si>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</si>
  <si>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</si>
  <si>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</si>
  <si>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</si>
  <si>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</si>
  <si>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</si>
  <si>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</si>
  <si>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</si>
  <si>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</si>
  <si>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</si>
  <si>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</si>
  <si>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</si>
  <si>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</si>
  <si>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</si>
  <si>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</si>
  <si>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</si>
  <si>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</si>
  <si>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</si>
  <si>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</si>
  <si>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</si>
  <si>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</si>
  <si>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</si>
  <si>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</si>
  <si>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</si>
  <si>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</si>
  <si>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</si>
  <si>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</si>
  <si>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</si>
  <si>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</si>
  <si>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</si>
  <si>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</si>
  <si>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</si>
  <si>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</si>
  <si>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</si>
  <si>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</si>
  <si>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</si>
  <si>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</si>
  <si>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</si>
  <si>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</si>
  <si>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</si>
  <si>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</si>
  <si>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</si>
  <si>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</si>
  <si>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</si>
  <si>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</si>
  <si>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</si>
  <si>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</si>
  <si>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</si>
  <si>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</si>
  <si>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</si>
  <si>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</si>
  <si>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</si>
  <si>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</si>
  <si>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</si>
  <si>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</si>
  <si>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</si>
  <si>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</si>
  <si>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</si>
  <si>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</si>
  <si>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</si>
  <si>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</si>
  <si>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</si>
  <si>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</si>
  <si>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</si>
  <si>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</si>
  <si>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</si>
  <si>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</si>
  <si>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</si>
  <si>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</si>
  <si>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</si>
  <si>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</si>
  <si>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</si>
  <si>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</si>
  <si>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</si>
  <si>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</si>
  <si>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</si>
  <si>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</si>
  <si>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</si>
  <si>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</si>
  <si>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</si>
  <si>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</si>
  <si>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</si>
  <si>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</si>
  <si>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</si>
  <si>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</si>
  <si>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</si>
  <si>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</si>
  <si>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</si>
  <si>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</si>
  <si>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</si>
  <si>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</si>
  <si>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</si>
  <si>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</si>
  <si>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</si>
  <si>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</si>
  <si>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</si>
  <si>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</si>
  <si>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</si>
  <si>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</si>
  <si>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</si>
  <si>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</si>
  <si>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</si>
  <si>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</si>
  <si>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</si>
  <si>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</si>
  <si>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</si>
  <si>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</si>
  <si>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</si>
  <si>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</si>
  <si>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</si>
  <si>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</si>
  <si>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</si>
  <si>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</si>
  <si>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</si>
  <si>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</si>
  <si>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</si>
  <si>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</si>
  <si>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</si>
  <si>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</si>
  <si>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</si>
  <si>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</si>
  <si>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</si>
  <si>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</si>
  <si>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</si>
  <si>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</si>
  <si>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</si>
  <si>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</si>
  <si>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</si>
  <si>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</si>
  <si>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</si>
  <si>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</si>
  <si>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</si>
  <si>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</si>
  <si>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</si>
  <si>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</si>
  <si>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</si>
  <si>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</si>
  <si>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</si>
  <si>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</si>
  <si>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</si>
  <si>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</si>
  <si>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</si>
  <si>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</si>
  <si>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</si>
  <si>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</si>
  <si>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</si>
  <si>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</si>
  <si>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</si>
  <si>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</si>
  <si>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</si>
  <si>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</si>
  <si>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</si>
  <si>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</si>
  <si>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</si>
  <si>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</si>
  <si>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</si>
  <si>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</si>
  <si>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</si>
  <si>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</si>
  <si>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</si>
  <si>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</si>
  <si>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</si>
  <si>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</si>
  <si>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</si>
  <si>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</si>
  <si>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</si>
  <si>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</si>
  <si>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</si>
  <si>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</si>
  <si>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</si>
  <si>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</si>
  <si>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</si>
  <si>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</si>
  <si>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</si>
  <si>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</si>
  <si>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</si>
  <si>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</si>
  <si>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</si>
  <si>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</si>
  <si>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</si>
  <si>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</si>
  <si>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</si>
  <si>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</si>
  <si>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</si>
  <si>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</si>
  <si>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</si>
  <si>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</si>
  <si>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</si>
  <si>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</si>
  <si>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</si>
  <si>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</si>
  <si>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</si>
  <si>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</si>
  <si>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</si>
  <si>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</si>
  <si>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</si>
  <si>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</si>
  <si>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</si>
  <si>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</si>
  <si>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</si>
  <si>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</si>
  <si>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</si>
  <si>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</si>
  <si>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</si>
  <si>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</si>
  <si>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</si>
  <si>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</si>
  <si>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</si>
  <si>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</si>
  <si>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</si>
  <si>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</si>
  <si>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</si>
  <si>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</si>
  <si>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</si>
  <si>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</si>
  <si>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</si>
  <si>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</si>
  <si>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</si>
  <si>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</si>
  <si>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</si>
  <si>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</si>
  <si>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</si>
  <si>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</si>
  <si>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</si>
  <si>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</si>
  <si>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</si>
  <si>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</si>
  <si>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</si>
  <si>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</si>
  <si>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</si>
  <si>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</si>
  <si>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</si>
  <si>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</si>
  <si>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</si>
  <si>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</si>
  <si>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</si>
  <si>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</si>
  <si>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</si>
  <si>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</si>
  <si>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</si>
  <si>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</si>
  <si>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</si>
  <si>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</si>
  <si>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</si>
  <si>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</si>
  <si>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</si>
  <si>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</si>
  <si>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</si>
  <si>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</si>
  <si>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</si>
  <si>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</si>
  <si>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</si>
  <si>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</si>
  <si>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</si>
  <si>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</si>
  <si>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</si>
  <si>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</si>
  <si>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</si>
  <si>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</si>
  <si>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</si>
  <si>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</si>
  <si>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</si>
  <si>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</si>
  <si>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</si>
  <si>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</si>
  <si>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</si>
  <si>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</si>
  <si>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</si>
  <si>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</si>
  <si>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</si>
  <si>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</si>
  <si>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</si>
  <si>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</si>
  <si>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</si>
  <si>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</si>
  <si>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</si>
  <si>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</si>
  <si>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</si>
  <si>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</si>
  <si>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</si>
  <si>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</si>
  <si>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</si>
  <si>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</si>
  <si>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</si>
  <si>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</si>
  <si>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</si>
  <si>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</si>
  <si>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</si>
  <si>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</si>
  <si>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</si>
  <si>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</si>
  <si>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</si>
  <si>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</si>
  <si>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</si>
  <si>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</si>
  <si>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</si>
  <si>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</si>
  <si>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</si>
  <si>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</si>
  <si>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</si>
  <si>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</si>
  <si>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</si>
  <si>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</si>
  <si>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</si>
  <si>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</si>
  <si>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</si>
  <si>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</si>
  <si>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</si>
  <si>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</si>
  <si>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</si>
  <si>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</si>
  <si>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</si>
  <si>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</si>
  <si>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</si>
  <si>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</si>
  <si>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</si>
  <si>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</si>
  <si>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</si>
  <si>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</si>
  <si>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</si>
  <si>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</si>
  <si>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</si>
  <si>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</si>
  <si>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</si>
  <si>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</si>
  <si>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</si>
  <si>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</si>
  <si>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</si>
  <si>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</si>
  <si>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</si>
  <si>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</si>
  <si>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</si>
  <si>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</si>
  <si>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</si>
  <si>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</si>
  <si>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</si>
  <si>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</si>
  <si>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</si>
  <si>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</si>
  <si>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</si>
  <si>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</si>
  <si>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</si>
  <si>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</si>
  <si>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</si>
  <si>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</si>
  <si>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</si>
  <si>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</si>
  <si>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</si>
  <si>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</si>
  <si>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</si>
  <si>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</si>
  <si>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</si>
  <si>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</si>
  <si>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</si>
  <si>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</si>
  <si>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</si>
  <si>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</si>
  <si>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</si>
  <si>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</si>
  <si>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</si>
  <si>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</si>
  <si>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</si>
  <si>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</si>
  <si>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</si>
  <si>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</si>
  <si>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</si>
  <si>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</si>
  <si>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</si>
  <si>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</si>
  <si>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</si>
  <si>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</si>
  <si>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</si>
  <si>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</si>
  <si>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</si>
  <si>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</si>
  <si>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</si>
  <si>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</si>
  <si>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</si>
  <si>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</si>
  <si>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</si>
  <si>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</si>
  <si>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</si>
  <si>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</si>
  <si>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</si>
  <si>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</si>
  <si>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</si>
  <si>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</si>
  <si>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</si>
  <si>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</si>
  <si>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</si>
  <si>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</si>
  <si>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</si>
  <si>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</si>
  <si>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</si>
  <si>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</si>
  <si>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</si>
  <si>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</si>
  <si>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</si>
  <si>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</si>
  <si>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</si>
  <si>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</si>
  <si>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</si>
  <si>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</si>
  <si>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</si>
  <si>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</si>
  <si>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</si>
  <si>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</si>
  <si>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</si>
  <si>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</si>
  <si>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</si>
  <si>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</si>
  <si>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</si>
  <si>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</si>
  <si>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</si>
  <si>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</si>
  <si>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</si>
  <si>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</si>
  <si>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</si>
  <si>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</si>
  <si>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</si>
  <si>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</si>
  <si>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</si>
  <si>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</si>
  <si>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</si>
  <si>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</si>
  <si>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</si>
  <si>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</si>
  <si>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</si>
  <si>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</si>
  <si>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</si>
  <si>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</si>
  <si>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</si>
  <si>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</si>
  <si>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</si>
  <si>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</si>
  <si>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</si>
  <si>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</si>
  <si>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</si>
  <si>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</si>
  <si>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</si>
  <si>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</si>
  <si>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</si>
  <si>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</si>
  <si>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</si>
  <si>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</si>
  <si>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</si>
  <si>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</si>
  <si>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</si>
  <si>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</si>
  <si>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</si>
  <si>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</si>
  <si>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</si>
  <si>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</si>
  <si>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</si>
  <si>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</si>
  <si>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</si>
  <si>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</si>
  <si>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</si>
  <si>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</si>
  <si>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</si>
  <si>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</si>
  <si>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</si>
  <si>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</si>
  <si>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</si>
  <si>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</si>
  <si>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</si>
  <si>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</si>
  <si>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</si>
  <si>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</si>
  <si>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</si>
  <si>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</si>
  <si>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</si>
  <si>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</si>
  <si>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</si>
  <si>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</si>
  <si>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</si>
  <si>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</si>
  <si>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</si>
  <si>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</si>
  <si>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</si>
  <si>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</si>
  <si>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</si>
  <si>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</si>
  <si>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</si>
  <si>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</si>
  <si>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</si>
  <si>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</si>
  <si>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</si>
  <si>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</si>
  <si>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</si>
  <si>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</si>
  <si>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</si>
  <si>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</si>
  <si>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</si>
  <si>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</si>
  <si>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</si>
  <si>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</si>
  <si>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</si>
  <si>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</si>
  <si>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</si>
  <si>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</si>
  <si>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</si>
  <si>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</si>
  <si>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</si>
  <si>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</si>
  <si>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</si>
  <si>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</si>
  <si>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</si>
  <si>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</si>
  <si>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</si>
  <si>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</si>
  <si>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</si>
  <si>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</si>
  <si>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</si>
  <si>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</si>
  <si>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</si>
  <si>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</si>
  <si>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</si>
  <si>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</si>
  <si>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</si>
  <si>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</si>
  <si>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</si>
  <si>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</si>
  <si>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</si>
  <si>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</si>
  <si>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</si>
  <si>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</si>
  <si>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</si>
  <si>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</si>
  <si>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</si>
  <si>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</si>
  <si>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</si>
  <si>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</si>
  <si>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</si>
  <si>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</si>
  <si>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</si>
  <si>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</si>
  <si>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</si>
  <si>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</si>
  <si>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</si>
  <si>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</si>
  <si>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</si>
  <si>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</si>
  <si>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</si>
  <si>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</si>
  <si>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</si>
  <si>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</si>
  <si>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</si>
  <si>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</si>
  <si>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</si>
  <si>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</si>
  <si>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</si>
  <si>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</si>
  <si>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</si>
  <si>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</si>
  <si>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</si>
  <si>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</si>
  <si>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</si>
  <si>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</si>
  <si>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</si>
  <si>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</si>
  <si>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</si>
  <si>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</si>
  <si>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</si>
  <si>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</si>
  <si>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</si>
  <si>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</si>
  <si>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</si>
  <si>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</si>
  <si>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</si>
  <si>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</si>
  <si>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</si>
  <si>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</si>
  <si>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</si>
  <si>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</si>
  <si>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</si>
  <si>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</si>
  <si>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</si>
  <si>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</si>
  <si>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</si>
  <si>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</si>
  <si>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</si>
  <si>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</si>
  <si>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</si>
  <si>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</si>
  <si>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</si>
  <si>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</si>
  <si>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</si>
  <si>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</si>
  <si>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</si>
  <si>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</si>
  <si>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</si>
  <si>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</si>
  <si>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</si>
  <si>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</si>
  <si>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</si>
  <si>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</si>
  <si>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</si>
  <si>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</si>
  <si>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</si>
  <si>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</si>
  <si>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</si>
  <si>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</si>
  <si>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</si>
  <si>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</si>
  <si>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</si>
  <si>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</si>
  <si>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</si>
  <si>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</si>
  <si>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</si>
  <si>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</si>
  <si>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</si>
  <si>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</si>
  <si>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</si>
  <si>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</si>
  <si>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</si>
  <si>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</si>
  <si>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</si>
  <si>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</si>
  <si>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</si>
  <si>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</si>
  <si>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</si>
  <si>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</si>
  <si>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</si>
  <si>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</si>
  <si>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</si>
  <si>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</si>
  <si>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</si>
  <si>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</si>
  <si>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</si>
  <si>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</si>
  <si>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</si>
  <si>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</si>
  <si>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</si>
  <si>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</si>
  <si>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</si>
  <si>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</si>
  <si>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</si>
  <si>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</si>
  <si>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</si>
  <si>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</si>
  <si>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</si>
  <si>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</si>
  <si>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</si>
  <si>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</si>
  <si>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</si>
  <si>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</si>
  <si>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</si>
  <si>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</si>
  <si>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</si>
  <si>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</si>
  <si>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</si>
  <si>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</si>
  <si>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</si>
  <si>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</si>
  <si>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</si>
  <si>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</si>
  <si>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</si>
  <si>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</si>
  <si>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</si>
  <si>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</si>
  <si>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</si>
  <si>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</si>
  <si>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</si>
  <si>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</si>
  <si>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</si>
  <si>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</si>
  <si>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</si>
  <si>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</si>
  <si>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</si>
  <si>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</si>
  <si>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</si>
  <si>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</si>
  <si>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</si>
  <si>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</si>
  <si>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</si>
  <si>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</si>
  <si>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</si>
  <si>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</si>
  <si>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</si>
  <si>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</si>
  <si>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</si>
  <si>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</si>
  <si>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</si>
  <si>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</si>
  <si>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</si>
  <si>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</si>
  <si>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</si>
  <si>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</si>
  <si>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</si>
  <si>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</si>
  <si>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</si>
  <si>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</si>
  <si>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</si>
  <si>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</si>
  <si>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</si>
  <si>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</si>
  <si>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</si>
  <si>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</si>
  <si>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</si>
  <si>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</si>
  <si>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</si>
  <si>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</si>
  <si>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</si>
  <si>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</si>
  <si>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</si>
  <si>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</si>
  <si>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</si>
  <si>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</si>
  <si>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</si>
  <si>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</si>
  <si>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</si>
  <si>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</si>
  <si>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</si>
  <si>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</si>
  <si>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</si>
  <si>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</si>
  <si>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</si>
  <si>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</si>
  <si>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</si>
  <si>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</si>
  <si>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</si>
  <si>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</si>
  <si>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</si>
  <si>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</si>
  <si>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</si>
  <si>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</si>
  <si>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</si>
  <si>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</si>
  <si>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</si>
  <si>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</si>
  <si>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</si>
  <si>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</si>
  <si>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</si>
  <si>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</si>
  <si>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</si>
  <si>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</si>
  <si>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</si>
  <si>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</si>
  <si>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</si>
  <si>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</si>
  <si>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</si>
  <si>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</si>
  <si>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</si>
  <si>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</si>
  <si>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</si>
  <si>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</si>
  <si>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</si>
  <si>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</si>
  <si>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</si>
  <si>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</si>
  <si>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</si>
  <si>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</si>
  <si>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</si>
  <si>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</si>
  <si>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</si>
  <si>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</si>
  <si>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</si>
  <si>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</si>
  <si>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</si>
  <si>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</si>
  <si>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</si>
  <si>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</si>
  <si>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</si>
  <si>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</si>
  <si>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</si>
  <si>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</si>
  <si>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</si>
  <si>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</si>
  <si>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</si>
  <si>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</si>
  <si>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</si>
  <si>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</si>
  <si>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</si>
  <si>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</si>
  <si>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</si>
  <si>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</si>
  <si>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</si>
  <si>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</si>
  <si>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</si>
  <si>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</si>
  <si>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</si>
  <si>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</si>
  <si>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</si>
  <si>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</si>
  <si>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</si>
  <si>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</si>
  <si>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</si>
  <si>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</si>
  <si>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</si>
  <si>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</si>
  <si>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</si>
  <si>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</si>
  <si>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</si>
  <si>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</si>
  <si>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</si>
  <si>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</si>
  <si>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</si>
  <si>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</si>
  <si>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</si>
  <si>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</si>
  <si>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</si>
  <si>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</si>
  <si>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</si>
  <si>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</si>
  <si>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</si>
  <si>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</si>
  <si>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</si>
  <si>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</si>
  <si>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</si>
  <si>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</si>
  <si>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</si>
  <si>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</si>
  <si>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</si>
  <si>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</si>
  <si>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</si>
  <si>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</si>
  <si>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</si>
  <si>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</si>
  <si>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</si>
  <si>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</si>
  <si>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</si>
  <si>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</si>
  <si>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</si>
  <si>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</si>
  <si>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</si>
  <si>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</si>
  <si>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</si>
  <si>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</si>
  <si>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</si>
  <si>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</si>
  <si>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</si>
  <si>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</si>
  <si>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</si>
  <si>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</si>
  <si>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</si>
  <si>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</si>
  <si>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</si>
  <si>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</si>
  <si>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</si>
  <si>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</si>
  <si>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</si>
  <si>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</si>
  <si>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</si>
  <si>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</si>
  <si>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</si>
  <si>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</si>
  <si>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</si>
  <si>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</si>
  <si>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</si>
  <si>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</si>
  <si>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</si>
  <si>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</si>
  <si>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</si>
  <si>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</si>
  <si>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</si>
  <si>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</si>
  <si>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</si>
  <si>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</si>
  <si>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</si>
  <si>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</si>
  <si>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</si>
  <si>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</si>
  <si>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</si>
  <si>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</si>
  <si>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</si>
  <si>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</si>
  <si>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</si>
  <si>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</si>
  <si>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</si>
  <si>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</si>
  <si>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</si>
  <si>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</si>
  <si>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</si>
  <si>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</si>
  <si>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</si>
  <si>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</si>
  <si>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</si>
  <si>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</si>
  <si>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</si>
  <si>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</si>
  <si>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</si>
  <si>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</si>
  <si>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</si>
  <si>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</si>
  <si>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</si>
  <si>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</si>
  <si>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</si>
  <si>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</si>
  <si>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</si>
  <si>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</si>
  <si>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</si>
  <si>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</si>
  <si>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</si>
  <si>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</si>
  <si>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</si>
  <si>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</si>
  <si>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</si>
  <si>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</si>
  <si>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</si>
  <si>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</si>
  <si>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</si>
  <si>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</si>
  <si>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</si>
  <si>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</si>
  <si>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</si>
  <si>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</si>
  <si>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</si>
  <si>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</si>
  <si>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</si>
  <si>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</si>
  <si>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</si>
  <si>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</si>
  <si>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</si>
  <si>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</si>
  <si>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</si>
  <si>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</si>
  <si>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</si>
  <si>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</si>
  <si>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</si>
  <si>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</si>
  <si>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</si>
  <si>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</si>
  <si>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</si>
  <si>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</si>
  <si>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</si>
  <si>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</si>
  <si>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</si>
  <si>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</si>
  <si>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</si>
  <si>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</si>
  <si>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</si>
  <si>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</si>
  <si>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</si>
  <si>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</si>
  <si>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</si>
  <si>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</si>
  <si>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</si>
  <si>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</si>
  <si>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</si>
  <si>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</si>
  <si>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</si>
  <si>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</si>
  <si>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</si>
  <si>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</si>
  <si>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</si>
  <si>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</si>
  <si>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</si>
  <si>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</si>
  <si>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</si>
  <si>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</si>
  <si>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</si>
  <si>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</si>
  <si>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</si>
  <si>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</si>
  <si>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</si>
  <si>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</si>
  <si>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</si>
  <si>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</si>
  <si>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</si>
  <si>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</si>
  <si>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</si>
  <si>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</si>
  <si>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</si>
  <si>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</si>
  <si>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</si>
  <si>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</si>
  <si>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</si>
  <si>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</si>
  <si>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</si>
  <si>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</si>
  <si>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</si>
  <si>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</si>
  <si>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</si>
  <si>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</si>
  <si>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</si>
  <si>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</si>
  <si>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</si>
  <si>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</si>
  <si>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</si>
  <si>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</si>
  <si>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</si>
  <si>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</si>
  <si>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</si>
  <si>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</si>
  <si>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</si>
  <si>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</si>
  <si>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</si>
  <si>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</si>
  <si>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</si>
  <si>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</si>
  <si>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</si>
  <si>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</si>
  <si>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</si>
  <si>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</si>
  <si>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</si>
  <si>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</si>
  <si>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</si>
  <si>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</si>
  <si>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</si>
  <si>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</si>
  <si>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</si>
  <si>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</si>
  <si>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</si>
  <si>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</si>
  <si>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</si>
  <si>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</si>
  <si>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</si>
  <si>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</si>
  <si>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</si>
  <si>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</si>
  <si>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</si>
  <si>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</si>
  <si>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</si>
  <si>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</si>
  <si>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</si>
  <si>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</si>
  <si>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</si>
  <si>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</si>
  <si>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</si>
  <si>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</si>
  <si>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</si>
  <si>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</si>
  <si>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</si>
  <si>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</si>
  <si>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</si>
  <si>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</si>
  <si>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</si>
  <si>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</si>
  <si>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</si>
  <si>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</si>
  <si>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</si>
  <si>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</si>
  <si>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</si>
  <si>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</si>
  <si>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</si>
  <si>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</si>
  <si>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</si>
  <si>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</si>
  <si>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</si>
  <si>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</si>
  <si>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</si>
  <si>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</si>
  <si>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</si>
  <si>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</si>
  <si>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</si>
  <si>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</si>
  <si>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</si>
  <si>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</si>
  <si>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</si>
  <si>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</si>
  <si>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</si>
  <si>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</si>
  <si>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</si>
  <si>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</si>
  <si>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</si>
  <si>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</si>
  <si>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</si>
  <si>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</si>
  <si>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</si>
  <si>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</si>
  <si>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</si>
  <si>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</si>
  <si>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</si>
  <si>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</si>
  <si>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</si>
  <si>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</si>
  <si>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</si>
  <si>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</si>
  <si>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</si>
  <si>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</si>
  <si>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</si>
  <si>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</si>
  <si>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</si>
  <si>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</si>
  <si>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</si>
  <si>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</si>
  <si>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</si>
  <si>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</si>
  <si>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</si>
  <si>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</si>
  <si>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</si>
  <si>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</si>
  <si>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</si>
  <si>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</si>
  <si>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</si>
  <si>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</si>
  <si>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</si>
  <si>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</si>
  <si>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</si>
  <si>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</si>
  <si>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</si>
  <si>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</si>
  <si>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</si>
  <si>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</si>
  <si>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</si>
  <si>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</si>
  <si>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</si>
  <si>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</si>
  <si>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</si>
  <si>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</si>
  <si>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</si>
  <si>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</si>
  <si>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</si>
  <si>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</si>
  <si>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</si>
  <si>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</si>
  <si>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</si>
  <si>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</si>
  <si>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</si>
  <si>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</si>
  <si>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</si>
  <si>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</si>
  <si>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</si>
  <si>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</si>
  <si>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</si>
  <si>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</si>
  <si>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</si>
  <si>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</si>
  <si>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</si>
  <si>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</si>
  <si>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</si>
  <si>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</si>
  <si>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</si>
  <si>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</si>
  <si>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</si>
  <si>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</si>
  <si>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</si>
  <si>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</si>
  <si>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</si>
  <si>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</si>
  <si>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</si>
  <si>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</si>
  <si>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</si>
  <si>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</si>
  <si>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</si>
  <si>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</si>
  <si>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</si>
  <si>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</si>
  <si>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</si>
  <si>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</si>
  <si>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</si>
  <si>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</si>
  <si>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</si>
  <si>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</si>
  <si>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</si>
  <si>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</si>
  <si>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</si>
  <si>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</si>
  <si>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</si>
  <si>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</si>
  <si>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</si>
  <si>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</si>
  <si>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</si>
  <si>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</si>
  <si>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</si>
  <si>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</si>
  <si>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</si>
  <si>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</si>
  <si>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</si>
  <si>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</si>
  <si>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</si>
  <si>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</si>
  <si>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</si>
  <si>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</si>
  <si>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</si>
  <si>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</si>
  <si>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</si>
  <si>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</si>
  <si>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</si>
  <si>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</si>
  <si>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</si>
  <si>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</si>
  <si>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</si>
  <si>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</si>
  <si>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</si>
  <si>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</si>
  <si>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</si>
  <si>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</si>
  <si>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</si>
  <si>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</si>
  <si>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</si>
  <si>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</si>
  <si>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</si>
  <si>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</si>
  <si>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</si>
  <si>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</si>
  <si>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</si>
  <si>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</si>
  <si>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</si>
  <si>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</si>
  <si>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</si>
  <si>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</si>
  <si>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</si>
  <si>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</si>
  <si>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</si>
  <si>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</si>
  <si>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</si>
  <si>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</si>
  <si>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</si>
  <si>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</si>
  <si>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</si>
  <si>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</si>
  <si>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</si>
  <si>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</si>
  <si>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</si>
  <si>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</si>
  <si>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</si>
  <si>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</si>
  <si>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</si>
  <si>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</si>
  <si>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</si>
  <si>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</si>
  <si>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</si>
  <si>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</si>
  <si>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</si>
  <si>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</si>
  <si>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</si>
  <si>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</si>
  <si>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</si>
  <si>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</si>
  <si>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</si>
  <si>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</si>
  <si>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</si>
  <si>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</si>
  <si>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</si>
  <si>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</si>
  <si>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</si>
  <si>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</si>
  <si>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</si>
  <si>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</si>
  <si>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</si>
  <si>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</si>
  <si>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</si>
  <si>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</si>
  <si>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</si>
  <si>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</si>
  <si>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</si>
  <si>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</si>
  <si>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</si>
  <si>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</si>
  <si>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</si>
  <si>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</si>
  <si>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</si>
  <si>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</si>
  <si>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</si>
  <si>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</si>
  <si>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</si>
  <si>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</si>
  <si>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</si>
  <si>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</si>
  <si>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</si>
  <si>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</si>
  <si>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</si>
  <si>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</si>
  <si>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</si>
  <si>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</si>
  <si>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</si>
  <si>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</si>
  <si>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</si>
  <si>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</si>
  <si>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</si>
  <si>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</si>
  <si>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</si>
  <si>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</si>
  <si>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</si>
  <si>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</si>
  <si>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</si>
  <si>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</si>
  <si>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</si>
  <si>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</si>
  <si>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</si>
  <si>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</si>
  <si>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</si>
  <si>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</si>
  <si>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</si>
  <si>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</si>
  <si>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</si>
  <si>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</si>
  <si>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</si>
  <si>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</si>
  <si>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</si>
  <si>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</si>
  <si>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</si>
  <si>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</si>
  <si>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</si>
  <si>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</si>
  <si>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</si>
  <si>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</si>
  <si>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</si>
  <si>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</si>
  <si>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</si>
  <si>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</si>
  <si>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</si>
  <si>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</si>
  <si>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</si>
  <si>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</si>
  <si>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</si>
  <si>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</si>
  <si>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</si>
  <si>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</si>
  <si>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</si>
  <si>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</si>
  <si>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</si>
  <si>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</si>
  <si>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</si>
  <si>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</si>
  <si>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</si>
  <si>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</si>
  <si>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</si>
  <si>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</si>
  <si>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</si>
  <si>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</si>
  <si>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</si>
  <si>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</si>
  <si>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</si>
  <si>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</si>
  <si>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</si>
  <si>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</si>
  <si>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</si>
  <si>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</si>
  <si>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</si>
  <si>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</si>
  <si>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</si>
  <si>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</si>
  <si>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</si>
  <si>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</si>
  <si>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</si>
  <si>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</si>
  <si>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</si>
  <si>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</si>
  <si>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</si>
  <si>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</si>
  <si>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</si>
  <si>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</si>
  <si>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</si>
  <si>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</si>
  <si>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</si>
  <si>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</si>
  <si>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</si>
  <si>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</si>
  <si>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</si>
  <si>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</si>
  <si>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</si>
  <si>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</si>
  <si>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</si>
  <si>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</si>
  <si>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</si>
  <si>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</si>
  <si>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</si>
  <si>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</si>
  <si>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</si>
  <si>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</si>
  <si>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</si>
  <si>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</si>
  <si>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</si>
  <si>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</si>
  <si>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</si>
  <si>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</si>
  <si>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</si>
  <si>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</si>
  <si>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</si>
  <si>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</si>
  <si>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</si>
  <si>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</si>
  <si>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</si>
  <si>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</si>
  <si>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</si>
  <si>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</si>
  <si>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</si>
  <si>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</si>
  <si>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</si>
  <si>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</si>
  <si>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</si>
  <si>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</si>
  <si>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</si>
  <si>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</si>
  <si>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</si>
  <si>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</si>
  <si>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</si>
  <si>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</si>
  <si>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</si>
  <si>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</si>
  <si>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</si>
  <si>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</si>
  <si>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</si>
  <si>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</si>
  <si>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</si>
  <si>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</si>
  <si>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</si>
  <si>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</si>
  <si>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</si>
  <si>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</si>
  <si>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</si>
  <si>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</si>
  <si>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</si>
  <si>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</si>
  <si>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</si>
  <si>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</si>
  <si>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</si>
  <si>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</si>
  <si>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</si>
  <si>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</si>
  <si>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</si>
  <si>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</si>
  <si>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</si>
  <si>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</si>
  <si>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</si>
  <si>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</si>
  <si>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</si>
  <si>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</si>
  <si>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</si>
  <si>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</si>
  <si>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</si>
  <si>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</si>
  <si>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</si>
  <si>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</si>
  <si>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</si>
  <si>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</si>
  <si>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</si>
  <si>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</si>
  <si>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</si>
  <si>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</si>
  <si>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</si>
  <si>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</si>
  <si>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</si>
  <si>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</si>
  <si>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</si>
  <si>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</si>
  <si>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</si>
  <si>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</si>
  <si>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</si>
  <si>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</si>
  <si>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</si>
  <si>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</si>
  <si>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</si>
  <si>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</si>
  <si>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</si>
  <si>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</si>
  <si>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</si>
  <si>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</si>
  <si>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</si>
  <si>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</si>
  <si>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</si>
  <si>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</si>
  <si>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</si>
  <si>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</si>
  <si>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</si>
  <si>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</si>
  <si>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</si>
  <si>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</si>
  <si>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</si>
  <si>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</si>
  <si>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</si>
  <si>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</si>
  <si>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</si>
  <si>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</si>
  <si>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</si>
  <si>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</si>
  <si>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</si>
  <si>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</si>
  <si>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</si>
  <si>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</si>
  <si>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</si>
  <si>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</si>
  <si>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</si>
  <si>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</si>
  <si>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</si>
  <si>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</si>
  <si>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</si>
  <si>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</si>
  <si>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</si>
  <si>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</si>
  <si>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</si>
  <si>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</si>
  <si>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</si>
  <si>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</si>
  <si>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</si>
  <si>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</si>
  <si>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</si>
  <si>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</si>
  <si>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</si>
  <si>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</si>
  <si>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</si>
  <si>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</si>
  <si>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</si>
  <si>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</si>
  <si>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</si>
  <si>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</si>
  <si>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</si>
  <si>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</si>
  <si>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</si>
  <si>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</si>
  <si>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</si>
  <si>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</si>
  <si>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</si>
  <si>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</si>
  <si>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</si>
  <si>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</si>
  <si>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</si>
  <si>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</si>
  <si>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</si>
  <si>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</si>
  <si>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</si>
  <si>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</si>
  <si>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</si>
  <si>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</si>
  <si>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</si>
  <si>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</si>
  <si>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</si>
  <si>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</si>
  <si>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</si>
  <si>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</si>
  <si>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</si>
  <si>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</si>
  <si>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</si>
  <si>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</si>
  <si>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</si>
  <si>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</si>
  <si>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</si>
  <si>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</si>
  <si>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</si>
  <si>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</si>
  <si>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</si>
  <si>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</si>
  <si>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</si>
  <si>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</si>
  <si>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</si>
  <si>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</si>
  <si>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</si>
  <si>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</si>
  <si>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</si>
  <si>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</si>
  <si>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</si>
  <si>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</si>
  <si>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</si>
  <si>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</si>
  <si>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</si>
  <si>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</si>
  <si>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</si>
  <si>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</si>
  <si>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</si>
  <si>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</si>
  <si>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</si>
  <si>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</si>
  <si>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</si>
  <si>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</si>
  <si>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</si>
  <si>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</si>
  <si>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</si>
  <si>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</si>
  <si>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</si>
  <si>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</si>
  <si>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</si>
  <si>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</si>
  <si>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</si>
  <si>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</si>
  <si>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</si>
  <si>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</si>
  <si>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</si>
  <si>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</si>
  <si>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</si>
  <si>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</si>
  <si>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</si>
  <si>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</si>
  <si>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</si>
  <si>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</si>
  <si>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</si>
  <si>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</si>
  <si>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</si>
  <si>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</si>
  <si>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</si>
  <si>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</si>
  <si>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</si>
  <si>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</si>
  <si>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</si>
  <si>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</si>
  <si>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</si>
  <si>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</si>
  <si>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</si>
  <si>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</si>
  <si>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</si>
  <si>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</si>
  <si>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</si>
  <si>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</si>
  <si>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</si>
  <si>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</si>
  <si>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</si>
  <si>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</si>
  <si>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</si>
  <si>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</si>
  <si>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</si>
  <si>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</si>
  <si>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</si>
  <si>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</si>
  <si>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</si>
  <si>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</si>
  <si>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</si>
  <si>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</si>
  <si>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</si>
  <si>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</si>
  <si>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</si>
  <si>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</si>
  <si>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</si>
  <si>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</si>
  <si>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</si>
  <si>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</si>
  <si>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</si>
  <si>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</si>
  <si>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</si>
  <si>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</si>
  <si>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</si>
  <si>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</si>
  <si>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</si>
  <si>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</si>
  <si>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</si>
  <si>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</si>
  <si>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</si>
  <si>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</si>
  <si>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</si>
  <si>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</si>
  <si>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</si>
  <si>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</si>
  <si>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</si>
  <si>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</si>
  <si>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</si>
  <si>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</si>
  <si>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</si>
  <si>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</si>
  <si>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</si>
  <si>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</si>
  <si>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</si>
  <si>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</si>
  <si>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</si>
  <si>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</si>
  <si>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</si>
  <si>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</si>
  <si>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</si>
  <si>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</si>
  <si>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</si>
  <si>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</si>
  <si>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</si>
  <si>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</si>
  <si>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</si>
  <si>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</si>
  <si>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</si>
  <si>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</si>
  <si>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</si>
  <si>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</si>
  <si>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</si>
  <si>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</si>
  <si>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</si>
  <si>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</si>
  <si>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</si>
  <si>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</si>
  <si>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</si>
  <si>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</si>
  <si>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</si>
  <si>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</si>
  <si>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</si>
  <si>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</si>
  <si>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</si>
  <si>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</si>
  <si>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</si>
  <si>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</si>
  <si>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</si>
  <si>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</si>
  <si>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</si>
  <si>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</si>
  <si>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</si>
  <si>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</si>
  <si>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</si>
  <si>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</si>
  <si>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</si>
  <si>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</si>
  <si>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</si>
  <si>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</si>
  <si>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</si>
  <si>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</si>
  <si>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</si>
  <si>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</si>
  <si>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</si>
  <si>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</si>
  <si>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</si>
  <si>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</si>
  <si>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</si>
  <si>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</si>
  <si>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</si>
  <si>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</si>
  <si>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</si>
  <si>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</si>
  <si>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</si>
  <si>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</si>
  <si>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</si>
  <si>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</si>
  <si>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</si>
  <si>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</si>
  <si>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</si>
  <si>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</si>
  <si>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</si>
  <si>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</si>
  <si>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</si>
  <si>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</si>
  <si>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</si>
  <si>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</si>
  <si>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</si>
  <si>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</si>
  <si>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</si>
  <si>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</si>
  <si>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</si>
  <si>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</si>
  <si>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</si>
  <si>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</si>
  <si>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</si>
  <si>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</si>
  <si>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</si>
  <si>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</si>
  <si>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</si>
  <si>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</si>
  <si>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</si>
  <si>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</si>
  <si>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</si>
  <si>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</si>
  <si>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</si>
  <si>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</si>
  <si>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</si>
  <si>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</si>
  <si>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</si>
  <si>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</si>
  <si>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</si>
  <si>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</si>
  <si>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</si>
  <si>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</si>
  <si>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</si>
  <si>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</si>
  <si>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</si>
  <si>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</si>
  <si>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</si>
  <si>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</si>
  <si>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</si>
  <si>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</si>
  <si>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</si>
  <si>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</si>
  <si>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</si>
  <si>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</si>
  <si>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</si>
  <si>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</si>
  <si>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</si>
  <si>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</si>
  <si>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</si>
  <si>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</si>
  <si>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</si>
  <si>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</si>
  <si>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</si>
  <si>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</si>
  <si>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</si>
  <si>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</si>
  <si>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</si>
  <si>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</si>
  <si>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</si>
  <si>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</si>
  <si>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</si>
  <si>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</si>
  <si>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</si>
  <si>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</si>
  <si>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</si>
  <si>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</si>
  <si>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</si>
  <si>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</si>
  <si>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</si>
  <si>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</si>
  <si>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</si>
  <si>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</si>
  <si>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</si>
  <si>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</si>
  <si>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</si>
  <si>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</si>
  <si>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</si>
  <si>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</si>
  <si>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</si>
  <si>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</si>
  <si>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</si>
  <si>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</si>
  <si>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</si>
  <si>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</si>
  <si>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</si>
  <si>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</si>
  <si>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</si>
  <si>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</si>
  <si>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</si>
  <si>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</si>
  <si>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</si>
  <si>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</si>
  <si>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</si>
  <si>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</si>
  <si>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</si>
  <si>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</si>
  <si>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</si>
  <si>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</si>
  <si>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</si>
  <si>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</si>
  <si>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</si>
  <si>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</si>
  <si>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</si>
  <si>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</si>
  <si>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</si>
  <si>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</si>
  <si>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</si>
  <si>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</si>
  <si>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</si>
  <si>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</si>
  <si>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</si>
  <si>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</si>
  <si>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</si>
  <si>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</si>
  <si>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</si>
  <si>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</si>
  <si>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</si>
  <si>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</si>
  <si>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</si>
  <si>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</si>
  <si>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</si>
  <si>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</si>
  <si>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</si>
  <si>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</si>
  <si>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</si>
  <si>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</si>
  <si>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</si>
  <si>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</si>
  <si>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</si>
  <si>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</si>
  <si>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</si>
  <si>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</si>
  <si>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</si>
  <si>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</si>
  <si>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</si>
  <si>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</si>
  <si>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</si>
  <si>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</si>
  <si>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</si>
  <si>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</si>
  <si>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</si>
  <si>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</si>
  <si>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</si>
  <si>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</si>
  <si>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</si>
  <si>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</si>
  <si>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</si>
  <si>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</si>
  <si>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</si>
  <si>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</si>
  <si>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</si>
  <si>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</si>
  <si>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</si>
  <si>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</si>
  <si>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</si>
  <si>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</si>
  <si>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</si>
  <si>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</si>
  <si>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</si>
  <si>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</si>
  <si>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</si>
  <si>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</si>
  <si>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</si>
  <si>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</si>
  <si>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</si>
  <si>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</si>
  <si>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</si>
  <si>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</si>
  <si>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</si>
  <si>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</si>
  <si>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</si>
  <si>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</si>
  <si>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</si>
  <si>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</si>
  <si>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</si>
  <si>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</si>
  <si>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</si>
  <si>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</si>
  <si>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</si>
  <si>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</si>
  <si>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</si>
  <si>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</si>
  <si>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</si>
  <si>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</si>
  <si>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</si>
  <si>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</si>
  <si>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</si>
  <si>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</si>
  <si>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</si>
  <si>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</si>
  <si>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</si>
  <si>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</si>
  <si>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</si>
  <si>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</si>
  <si>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</si>
  <si>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</si>
  <si>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</si>
  <si>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</si>
  <si>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</si>
  <si>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</si>
  <si>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</si>
  <si>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</si>
  <si>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</si>
  <si>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</si>
  <si>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</si>
  <si>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</si>
  <si>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</si>
  <si>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</si>
  <si>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</si>
  <si>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</si>
  <si>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</si>
  <si>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</si>
  <si>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</si>
  <si>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</si>
  <si>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</si>
  <si>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</si>
  <si>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</si>
  <si>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</si>
  <si>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</si>
  <si>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</si>
  <si>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</si>
  <si>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</si>
  <si>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</si>
  <si>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</si>
  <si>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</si>
  <si>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</si>
  <si>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</si>
  <si>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</si>
  <si>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</si>
  <si>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</si>
  <si>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</si>
  <si>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</si>
  <si>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</si>
  <si>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</si>
  <si>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</si>
  <si>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</si>
  <si>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</si>
  <si>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</si>
  <si>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</si>
  <si>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</si>
  <si>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</si>
  <si>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</si>
  <si>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</si>
  <si>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</si>
  <si>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</si>
  <si>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</si>
  <si>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</si>
  <si>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</si>
  <si>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</si>
  <si>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</si>
  <si>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</si>
  <si>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</si>
  <si>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</si>
  <si>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</si>
  <si>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</si>
  <si>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</si>
  <si>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</si>
  <si>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</si>
  <si>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</si>
  <si>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</si>
  <si>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</si>
  <si>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</si>
  <si>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</si>
  <si>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</si>
  <si>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</si>
  <si>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</si>
  <si>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</si>
  <si>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</si>
  <si>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</si>
  <si>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</si>
  <si>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</si>
  <si>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</si>
  <si>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</si>
  <si>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</si>
  <si>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</si>
  <si>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</si>
  <si>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</si>
  <si>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</si>
  <si>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</si>
  <si>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</si>
  <si>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</si>
  <si>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</si>
  <si>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</si>
  <si>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</si>
  <si>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</si>
  <si>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</si>
  <si>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</si>
  <si>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</si>
  <si>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</si>
  <si>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</si>
  <si>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</si>
  <si>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</si>
  <si>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</si>
  <si>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</si>
  <si>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</si>
  <si>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</si>
  <si>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</si>
  <si>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</si>
  <si>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</si>
  <si>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</si>
  <si>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</si>
  <si>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</si>
  <si>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</si>
  <si>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</si>
  <si>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</si>
  <si>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</si>
  <si>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</si>
  <si>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</si>
  <si>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</si>
  <si>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</si>
  <si>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</si>
  <si>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</si>
  <si>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</si>
  <si>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</si>
  <si>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</si>
  <si>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</si>
  <si>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</si>
  <si>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</si>
  <si>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</si>
  <si>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</si>
  <si>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</si>
  <si>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</si>
  <si>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</si>
  <si>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</si>
  <si>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</si>
  <si>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</si>
  <si>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</si>
  <si>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</si>
  <si>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</si>
  <si>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</si>
  <si>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</si>
  <si>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</si>
  <si>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</si>
  <si>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</si>
  <si>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</si>
  <si>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</si>
  <si>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</si>
  <si>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</si>
  <si>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</si>
  <si>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</si>
  <si>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</si>
  <si>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</si>
  <si>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</si>
  <si>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</si>
  <si>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</si>
  <si>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</si>
  <si>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</si>
  <si>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</si>
  <si>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</si>
  <si>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</si>
  <si>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</si>
  <si>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</si>
  <si>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</si>
  <si>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</si>
  <si>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</si>
  <si>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</si>
  <si>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</si>
  <si>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</si>
  <si>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</si>
  <si>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</si>
  <si>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</si>
  <si>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</si>
  <si>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</si>
  <si>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</si>
  <si>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</si>
  <si>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</si>
  <si>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</si>
  <si>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</si>
  <si>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</si>
  <si>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</si>
  <si>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</si>
  <si>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</si>
  <si>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</si>
  <si>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</si>
  <si>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</si>
  <si>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</si>
  <si>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</si>
  <si>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</si>
  <si>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</si>
  <si>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</si>
  <si>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</si>
  <si>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</si>
  <si>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</si>
  <si>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</si>
  <si>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</si>
  <si>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</si>
  <si>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</si>
  <si>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</si>
  <si>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</si>
  <si>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</si>
  <si>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</si>
  <si>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</si>
  <si>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</si>
  <si>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</si>
  <si>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</si>
  <si>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</si>
  <si>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</si>
  <si>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</si>
  <si>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</si>
  <si>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</si>
  <si>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</si>
  <si>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</si>
  <si>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</si>
  <si>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</si>
  <si>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</si>
  <si>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</si>
  <si>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</si>
  <si>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</si>
  <si>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</si>
  <si>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</si>
  <si>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</si>
  <si>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</si>
  <si>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</si>
  <si>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</si>
  <si>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</si>
  <si>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</si>
  <si>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</si>
  <si>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</si>
  <si>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</si>
  <si>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</si>
  <si>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</si>
  <si>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</si>
  <si>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</si>
  <si>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</si>
  <si>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</si>
  <si>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</si>
  <si>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</si>
  <si>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</si>
  <si>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</si>
  <si>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</si>
  <si>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</si>
  <si>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</si>
  <si>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</si>
  <si>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</si>
  <si>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</si>
  <si>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</si>
  <si>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</si>
  <si>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</si>
  <si>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</si>
  <si>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</si>
  <si>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</si>
  <si>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</si>
  <si>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</si>
  <si>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</si>
  <si>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</si>
  <si>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</si>
  <si>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</si>
  <si>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</si>
  <si>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</si>
  <si>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</si>
  <si>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</si>
  <si>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</si>
  <si>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</si>
  <si>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</si>
  <si>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</si>
  <si>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</si>
  <si>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</si>
  <si>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</si>
  <si>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</si>
  <si>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</si>
  <si>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</si>
  <si>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</si>
  <si>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</si>
  <si>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</si>
  <si>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</si>
  <si>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</si>
  <si>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</si>
  <si>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</si>
  <si>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</si>
  <si>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</si>
  <si>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</si>
  <si>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</si>
  <si>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</si>
  <si>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</si>
  <si>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</si>
  <si>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</si>
  <si>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</si>
  <si>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</si>
  <si>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</si>
  <si>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</si>
  <si>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</si>
  <si>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</si>
  <si>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</si>
  <si>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</si>
  <si>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</si>
  <si>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</si>
  <si>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</si>
  <si>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</si>
  <si>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</si>
  <si>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</si>
  <si>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</si>
  <si>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</si>
  <si>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</si>
  <si>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</si>
  <si>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</si>
  <si>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</si>
  <si>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</si>
  <si>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</si>
  <si>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</si>
  <si>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</si>
  <si>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</si>
  <si>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</si>
  <si>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</si>
  <si>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</si>
  <si>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</si>
  <si>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</si>
  <si>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</si>
  <si>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</si>
  <si>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</si>
  <si>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</si>
  <si>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</si>
  <si>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</si>
  <si>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</si>
  <si>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</si>
  <si>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</si>
  <si>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</si>
  <si>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</si>
  <si>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</si>
  <si>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</si>
  <si>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</si>
  <si>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</si>
  <si>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</si>
  <si>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</si>
  <si>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</si>
  <si>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</si>
  <si>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</si>
  <si>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</si>
  <si>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</si>
  <si>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</si>
  <si>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</si>
  <si>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</si>
  <si>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</si>
  <si>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</si>
  <si>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</si>
  <si>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</si>
  <si>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</si>
  <si>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</si>
  <si>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</si>
  <si>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</si>
  <si>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</si>
  <si>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</si>
  <si>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</si>
  <si>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</si>
  <si>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</si>
  <si>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</si>
  <si>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</si>
  <si>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</si>
  <si>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</si>
  <si>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</si>
  <si>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</si>
  <si>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</si>
  <si>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</si>
  <si>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</si>
  <si>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</si>
  <si>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</si>
  <si>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</si>
  <si>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</si>
  <si>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</si>
  <si>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</si>
  <si>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</si>
  <si>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</si>
  <si>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</si>
  <si>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</si>
  <si>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</si>
  <si>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</si>
  <si>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</si>
  <si>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</si>
  <si>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</si>
  <si>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</si>
  <si>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</si>
  <si>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</si>
  <si>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</si>
  <si>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</si>
  <si>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</si>
  <si>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</si>
  <si>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</si>
  <si>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</si>
  <si>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</si>
  <si>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</si>
  <si>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</si>
  <si>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</si>
  <si>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</si>
  <si>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</si>
  <si>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</si>
  <si>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</si>
  <si>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</si>
  <si>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</si>
  <si>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</si>
  <si>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</si>
  <si>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</si>
  <si>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</si>
  <si>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</si>
  <si>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</si>
  <si>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</si>
  <si>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</si>
  <si>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</si>
  <si>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</si>
  <si>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</si>
  <si>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</si>
  <si>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</si>
  <si>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</si>
  <si>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</si>
  <si>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</si>
  <si>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</si>
  <si>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</si>
  <si>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</si>
  <si>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</si>
  <si>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</si>
  <si>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</si>
  <si>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</si>
  <si>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</si>
  <si>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</si>
  <si>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</si>
  <si>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</si>
  <si>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</si>
  <si>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</si>
  <si>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</si>
  <si>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</si>
  <si>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</si>
  <si>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</si>
  <si>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</si>
  <si>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</si>
  <si>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</si>
  <si>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</si>
  <si>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</si>
  <si>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</si>
  <si>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</si>
  <si>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</si>
  <si>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</si>
  <si>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</si>
  <si>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</si>
  <si>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</si>
  <si>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</si>
  <si>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</si>
  <si>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</si>
  <si>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</si>
  <si>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</si>
  <si>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</si>
  <si>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</si>
  <si>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</si>
  <si>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</si>
  <si>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</si>
  <si>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</si>
  <si>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</si>
  <si>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</si>
  <si>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</si>
  <si>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</si>
  <si>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</si>
  <si>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</si>
  <si>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</si>
  <si>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</si>
  <si>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</si>
  <si>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</si>
  <si>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</si>
  <si>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</si>
  <si>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</si>
  <si>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</si>
  <si>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</si>
  <si>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</si>
  <si>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</si>
  <si>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</si>
  <si>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</si>
  <si>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</si>
  <si>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</si>
  <si>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</si>
  <si>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</si>
  <si>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</si>
  <si>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</si>
  <si>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</si>
  <si>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</si>
  <si>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</si>
  <si>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</si>
  <si>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</si>
  <si>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</si>
  <si>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</si>
  <si>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</si>
  <si>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</si>
  <si>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</si>
  <si>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</si>
  <si>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</si>
  <si>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</si>
  <si>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</si>
  <si>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</si>
  <si>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</si>
  <si>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</si>
  <si>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</si>
  <si>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</si>
  <si>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</si>
  <si>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</si>
  <si>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</si>
  <si>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</si>
  <si>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</si>
  <si>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</si>
  <si>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</si>
  <si>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</si>
  <si>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</si>
  <si>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</si>
  <si>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</si>
  <si>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</si>
  <si>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</si>
  <si>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</si>
  <si>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</si>
  <si>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</si>
  <si>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</si>
  <si>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</si>
  <si>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</si>
  <si>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</si>
  <si>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</si>
  <si>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</si>
  <si>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</si>
  <si>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</si>
  <si>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</si>
  <si>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</si>
  <si>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</si>
  <si>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</si>
  <si>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</si>
  <si>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</si>
  <si>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</si>
  <si>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</si>
  <si>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</si>
  <si>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</si>
  <si>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</si>
  <si>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</si>
  <si>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</si>
  <si>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</si>
  <si>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</si>
  <si>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</si>
  <si>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</si>
  <si>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</si>
  <si>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</si>
  <si>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</si>
  <si>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</si>
  <si>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</si>
  <si>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</si>
  <si>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</si>
  <si>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</si>
  <si>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</si>
  <si>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</si>
  <si>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</si>
  <si>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</si>
  <si>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</si>
  <si>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</si>
  <si>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</si>
  <si>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</si>
  <si>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</si>
  <si>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</si>
  <si>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</si>
  <si>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</si>
  <si>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</si>
  <si>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</si>
  <si>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</si>
  <si>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</si>
  <si>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</si>
  <si>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</si>
  <si>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</si>
  <si>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</si>
  <si>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</si>
  <si>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</si>
  <si>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</si>
  <si>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</si>
  <si>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</si>
  <si>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</si>
  <si>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</si>
  <si>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</si>
  <si>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</si>
  <si>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</si>
  <si>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</si>
  <si>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</si>
  <si>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</si>
  <si>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</si>
  <si>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</si>
  <si>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</si>
  <si>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</si>
  <si>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</si>
  <si>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</si>
  <si>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</si>
  <si>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</si>
  <si>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</si>
  <si>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</si>
  <si>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</si>
  <si>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</si>
  <si>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</si>
  <si>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</si>
  <si>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</si>
  <si>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</si>
  <si>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</si>
  <si>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</si>
  <si>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</si>
  <si>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</si>
  <si>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</si>
  <si>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</si>
  <si>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</si>
  <si>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</si>
  <si>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</si>
  <si>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</si>
  <si>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</si>
  <si>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</si>
  <si>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</si>
  <si>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</si>
  <si>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</si>
  <si>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</si>
  <si>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</si>
  <si>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</si>
  <si>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</si>
  <si>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</si>
  <si>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</si>
  <si>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</si>
  <si>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</si>
  <si>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</si>
  <si>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</si>
  <si>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</si>
  <si>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</si>
  <si>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</si>
  <si>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</si>
  <si>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</si>
  <si>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</si>
  <si>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</si>
  <si>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</si>
  <si>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</si>
  <si>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</si>
  <si>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</si>
  <si>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</si>
  <si>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</si>
  <si>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</si>
  <si>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</si>
  <si>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</si>
  <si>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</si>
  <si>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</si>
  <si>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</si>
  <si>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</si>
  <si>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</si>
  <si>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</si>
  <si>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</si>
  <si>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</si>
  <si>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</si>
  <si>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</si>
  <si>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</si>
  <si>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</si>
  <si>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</si>
  <si>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</si>
  <si>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</si>
  <si>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</si>
  <si>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</si>
  <si>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</si>
  <si>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</si>
  <si>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</si>
  <si>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</si>
  <si>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</si>
  <si>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</si>
  <si>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</si>
  <si>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</si>
  <si>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</si>
  <si>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</si>
  <si>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</si>
  <si>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</si>
  <si>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</si>
  <si>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</si>
  <si>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</si>
  <si>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</si>
  <si>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</si>
  <si>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</si>
  <si>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</si>
  <si>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</si>
  <si>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</si>
  <si>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</si>
  <si>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</si>
  <si>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</si>
  <si>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</si>
  <si>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</si>
  <si>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</si>
  <si>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</si>
  <si>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</si>
  <si>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</si>
  <si>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</si>
  <si>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</si>
  <si>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</si>
  <si>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</si>
  <si>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</si>
  <si>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</si>
  <si>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</si>
  <si>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</si>
  <si>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</si>
  <si>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</si>
  <si>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</si>
  <si>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</si>
  <si>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</si>
  <si>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</si>
  <si>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</si>
  <si>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</si>
  <si>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</si>
  <si>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</si>
  <si>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</si>
  <si>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</si>
  <si>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</si>
  <si>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</si>
  <si>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</si>
  <si>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</si>
  <si>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</si>
  <si>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</si>
  <si>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</si>
  <si>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</si>
  <si>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</si>
  <si>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</si>
  <si>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</si>
  <si>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</si>
  <si>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</si>
  <si>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</si>
  <si>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</si>
  <si>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</si>
  <si>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</si>
  <si>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</si>
  <si>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</si>
  <si>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</si>
  <si>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</si>
  <si>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</si>
  <si>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</si>
  <si>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</si>
  <si>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</si>
  <si>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</si>
  <si>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</si>
  <si>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</si>
  <si>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</si>
  <si>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</si>
  <si>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</si>
  <si>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</si>
  <si>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</si>
  <si>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</si>
  <si>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</si>
  <si>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</si>
  <si>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</si>
  <si>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</si>
  <si>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</si>
  <si>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</si>
  <si>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</si>
  <si>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</si>
  <si>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</si>
  <si>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</si>
  <si>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</si>
  <si>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</si>
  <si>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</si>
  <si>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</si>
  <si>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</si>
  <si>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</si>
  <si>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</si>
  <si>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</si>
  <si>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</si>
  <si>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</si>
  <si>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</si>
  <si>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</si>
  <si>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</si>
  <si>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</si>
  <si>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</si>
  <si>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</si>
  <si>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</si>
  <si>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</si>
  <si>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</si>
  <si>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</si>
  <si>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</si>
  <si>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</si>
  <si>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</si>
  <si>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</si>
  <si>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</si>
  <si>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</si>
  <si>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</si>
  <si>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</si>
  <si>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</si>
  <si>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</si>
  <si>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</si>
  <si>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</si>
  <si>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</si>
  <si>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</si>
  <si>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</si>
  <si>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</si>
  <si>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</si>
  <si>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</si>
  <si>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</si>
  <si>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</si>
  <si>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</si>
  <si>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</si>
  <si>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</si>
  <si>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</si>
  <si>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</si>
  <si>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</si>
  <si>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</si>
  <si>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</si>
  <si>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</si>
  <si>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</si>
  <si>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</si>
  <si>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</si>
  <si>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</si>
  <si>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</si>
  <si>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</si>
  <si>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</si>
  <si>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</si>
  <si>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</si>
  <si>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</si>
  <si>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</si>
  <si>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</si>
  <si>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</si>
  <si>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</si>
  <si>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</si>
  <si>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</si>
  <si>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</si>
  <si>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</si>
  <si>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</si>
  <si>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</si>
  <si>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</si>
  <si>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</si>
  <si>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</si>
  <si>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</si>
  <si>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</si>
  <si>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</si>
  <si>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</si>
  <si>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</si>
  <si>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</si>
  <si>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</si>
  <si>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</si>
  <si>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</si>
  <si>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</si>
  <si>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</si>
  <si>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</si>
  <si>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</si>
  <si>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</si>
  <si>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</si>
  <si>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</si>
  <si>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</si>
  <si>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</si>
  <si>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</si>
  <si>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</si>
  <si>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</si>
  <si>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</si>
  <si>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</si>
  <si>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</si>
  <si>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</si>
  <si>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</si>
  <si>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</si>
  <si>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</si>
  <si>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</si>
  <si>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</si>
  <si>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</si>
  <si>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</si>
  <si>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</si>
  <si>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</si>
  <si>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</si>
  <si>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</si>
  <si>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</si>
  <si>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</si>
  <si>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</si>
  <si>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</si>
  <si>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</si>
  <si>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</si>
  <si>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</si>
  <si>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</si>
  <si>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</si>
  <si>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</si>
  <si>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</si>
  <si>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</si>
  <si>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</si>
  <si>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</si>
  <si>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</si>
  <si>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</si>
  <si>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</si>
  <si>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</si>
  <si>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</si>
  <si>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</si>
  <si>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</si>
  <si>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</si>
  <si>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</si>
  <si>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</si>
  <si>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</si>
  <si>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</si>
  <si>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</si>
  <si>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</si>
  <si>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</si>
  <si>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</si>
  <si>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</si>
  <si>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</si>
  <si>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</si>
  <si>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</si>
  <si>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</si>
  <si>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</si>
  <si>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</si>
  <si>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</si>
  <si>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</si>
  <si>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</si>
  <si>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</si>
  <si>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</si>
  <si>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</si>
  <si>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</si>
  <si>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</si>
  <si>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</si>
  <si>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</si>
  <si>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</si>
  <si>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</si>
  <si>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</si>
  <si>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</si>
  <si>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</si>
  <si>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</si>
  <si>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</si>
  <si>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</si>
  <si>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</si>
  <si>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</si>
  <si>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</si>
  <si>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</si>
  <si>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</si>
  <si>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</si>
  <si>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</si>
  <si>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</si>
  <si>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</si>
  <si>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</si>
  <si>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</si>
  <si>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</si>
  <si>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</si>
  <si>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</si>
  <si>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</si>
  <si>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</si>
  <si>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</si>
  <si>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</si>
  <si>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</si>
  <si>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</si>
  <si>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</si>
  <si>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</si>
  <si>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</si>
  <si>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</si>
  <si>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</si>
  <si>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</si>
  <si>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</si>
  <si>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</si>
  <si>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</si>
  <si>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</si>
  <si>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</si>
  <si>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</si>
  <si>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</si>
  <si>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</si>
  <si>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</si>
  <si>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</si>
  <si>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</si>
  <si>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</si>
  <si>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</si>
  <si>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</si>
  <si>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</si>
  <si>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</si>
  <si>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</si>
  <si>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</si>
  <si>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</si>
  <si>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</si>
  <si>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</si>
  <si>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</si>
  <si>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</si>
  <si>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</si>
  <si>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</si>
  <si>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</si>
  <si>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</si>
  <si>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</si>
  <si>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</si>
  <si>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</si>
  <si>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</si>
  <si>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</si>
  <si>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</si>
  <si>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</si>
  <si>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</si>
  <si>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</si>
  <si>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</si>
  <si>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</si>
  <si>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</si>
  <si>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</si>
  <si>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</si>
  <si>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</si>
  <si>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</si>
  <si>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</si>
  <si>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</si>
  <si>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</si>
  <si>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</si>
  <si>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</si>
  <si>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</si>
  <si>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</si>
  <si>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</si>
  <si>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</si>
  <si>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</si>
  <si>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</si>
  <si>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</si>
  <si>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</si>
  <si>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</si>
  <si>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</si>
  <si>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</si>
  <si>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</si>
  <si>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</si>
  <si>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</si>
  <si>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</si>
  <si>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</si>
  <si>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</si>
  <si>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</si>
  <si>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</si>
  <si>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</si>
  <si>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</si>
  <si>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</si>
  <si>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</si>
  <si>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</si>
  <si>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</si>
  <si>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</si>
  <si>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</si>
  <si>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</si>
  <si>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</si>
  <si>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</si>
  <si>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</si>
  <si>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</si>
  <si>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</si>
  <si>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</si>
  <si>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</si>
  <si>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</si>
  <si>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</si>
  <si>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</si>
  <si>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</si>
  <si>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</si>
  <si>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</si>
  <si>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</si>
  <si>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</si>
  <si>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</si>
  <si>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</si>
  <si>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</si>
  <si>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</si>
  <si>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</si>
  <si>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</si>
  <si>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</si>
  <si>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</si>
  <si>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</si>
  <si>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</si>
  <si>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</si>
  <si>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</si>
  <si>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</si>
  <si>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</si>
  <si>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</si>
  <si>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</si>
  <si>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</si>
  <si>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</si>
  <si>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</si>
  <si>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</si>
  <si>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</si>
  <si>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</si>
  <si>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</si>
  <si>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</si>
  <si>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</si>
  <si>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</si>
  <si>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</si>
  <si>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</si>
  <si>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</si>
  <si>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</si>
  <si>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</si>
  <si>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</si>
  <si>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</si>
  <si>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</si>
  <si>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</si>
  <si>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</si>
  <si>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</si>
  <si>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</si>
  <si>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</si>
  <si>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</si>
  <si>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</si>
  <si>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</si>
  <si>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</si>
  <si>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</si>
  <si>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</si>
  <si>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</si>
  <si>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</si>
  <si>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</si>
  <si>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</si>
  <si>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</si>
  <si>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</si>
  <si>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</si>
  <si>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</si>
  <si>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</si>
  <si>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</si>
  <si>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</si>
  <si>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</si>
  <si>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</si>
  <si>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</si>
  <si>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</si>
  <si>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</si>
  <si>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</si>
  <si>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</si>
  <si>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</si>
  <si>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</si>
  <si>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</si>
  <si>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</si>
  <si>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</si>
  <si>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</si>
  <si>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</si>
  <si>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</si>
  <si>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</si>
  <si>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</si>
  <si>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</si>
  <si>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</si>
  <si>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</si>
  <si>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</si>
  <si>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</si>
  <si>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</si>
  <si>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</si>
  <si>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</si>
  <si>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</si>
  <si>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</si>
  <si>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</si>
  <si>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</si>
  <si>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</si>
  <si>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</si>
  <si>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</si>
  <si>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</si>
  <si>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</si>
  <si>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</si>
  <si>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</si>
  <si>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</si>
  <si>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</si>
  <si>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</si>
  <si>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</si>
  <si>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</si>
  <si>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</si>
  <si>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</si>
  <si>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</si>
  <si>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</si>
  <si>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</si>
  <si>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</si>
  <si>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</si>
  <si>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</si>
  <si>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</si>
  <si>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</si>
  <si>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</si>
  <si>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</si>
  <si>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</si>
  <si>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</si>
  <si>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</si>
  <si>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</si>
  <si>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</si>
  <si>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</si>
  <si>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</si>
  <si>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</si>
  <si>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</si>
  <si>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</si>
  <si>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</si>
  <si>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</si>
  <si>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</si>
  <si>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</si>
  <si>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</si>
  <si>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</si>
  <si>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</si>
  <si>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</si>
  <si>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</si>
  <si>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</si>
  <si>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</si>
  <si>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</si>
  <si>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</si>
  <si>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</si>
  <si>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</si>
  <si>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</si>
  <si>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</si>
  <si>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</si>
  <si>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</si>
  <si>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</si>
  <si>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</si>
  <si>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</si>
  <si>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</si>
  <si>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</si>
  <si>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</si>
  <si>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</si>
  <si>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</si>
  <si>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</si>
  <si>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</si>
  <si>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</si>
  <si>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</si>
  <si>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</si>
  <si>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</si>
  <si>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</si>
  <si>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</si>
  <si>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</si>
  <si>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</si>
  <si>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</si>
  <si>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</si>
  <si>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</si>
  <si>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</si>
  <si>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</si>
  <si>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</si>
  <si>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</si>
  <si>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</si>
  <si>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</si>
  <si>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</si>
  <si>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</si>
  <si>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</si>
  <si>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</si>
  <si>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</si>
  <si>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</si>
  <si>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</si>
  <si>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</si>
  <si>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</si>
  <si>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</si>
  <si>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</si>
  <si>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</si>
  <si>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</si>
  <si>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</si>
  <si>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</si>
  <si>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</si>
  <si>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</si>
  <si>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</si>
  <si>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</si>
  <si>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</si>
  <si>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</si>
  <si>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</si>
  <si>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</si>
  <si>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</si>
  <si>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</si>
  <si>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</si>
  <si>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</si>
  <si>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</si>
  <si>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</si>
  <si>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</si>
  <si>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</si>
  <si>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</si>
  <si>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</si>
  <si>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</si>
  <si>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</si>
  <si>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</si>
  <si>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</si>
  <si>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</si>
  <si>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</si>
  <si>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</si>
  <si>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</si>
  <si>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</si>
  <si>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</si>
  <si>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</si>
  <si>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</si>
  <si>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</si>
  <si>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</si>
  <si>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</si>
  <si>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</si>
  <si>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</si>
  <si>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</si>
  <si>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</si>
  <si>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</si>
  <si>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</si>
  <si>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</si>
  <si>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</si>
  <si>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</si>
  <si>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</si>
  <si>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</si>
  <si>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</si>
  <si>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</si>
  <si>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</si>
  <si>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</si>
  <si>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</si>
  <si>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</si>
  <si>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</si>
  <si>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</si>
  <si>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</si>
  <si>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</si>
  <si>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</si>
  <si>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</si>
  <si>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</si>
  <si>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</si>
  <si>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</si>
  <si>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</si>
  <si>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</si>
  <si>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</si>
  <si>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</si>
  <si>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</si>
  <si>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</si>
  <si>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</si>
  <si>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</si>
  <si>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</si>
  <si>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</si>
  <si>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</si>
  <si>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</si>
  <si>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</si>
  <si>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</si>
  <si>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</si>
  <si>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</si>
  <si>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</si>
  <si>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</si>
  <si>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</si>
  <si>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</si>
  <si>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</si>
  <si>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</si>
  <si>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</si>
  <si>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</si>
  <si>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</si>
  <si>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</si>
  <si>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</si>
  <si>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</si>
  <si>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</si>
  <si>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</si>
  <si>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</si>
  <si>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</si>
  <si>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</si>
  <si>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</si>
  <si>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</si>
  <si>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</si>
  <si>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</si>
  <si>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</si>
  <si>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</si>
  <si>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</si>
  <si>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</si>
  <si>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</si>
  <si>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</si>
  <si>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</si>
  <si>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</si>
  <si>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</si>
  <si>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</si>
  <si>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</si>
  <si>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</si>
  <si>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</si>
  <si>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</si>
  <si>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</si>
  <si>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</si>
  <si>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</si>
  <si>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</si>
  <si>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</si>
  <si>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</si>
  <si>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</si>
  <si>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</si>
  <si>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</si>
  <si>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</si>
  <si>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</si>
  <si>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</si>
  <si>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</si>
  <si>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</si>
  <si>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</si>
  <si>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</si>
  <si>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</si>
  <si>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</si>
  <si>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</si>
  <si>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</si>
  <si>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</si>
  <si>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</si>
  <si>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</si>
  <si>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</si>
  <si>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</si>
  <si>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</si>
  <si>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</si>
  <si>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</si>
  <si>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</si>
  <si>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</si>
  <si>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</si>
  <si>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</si>
  <si>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</si>
  <si>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</si>
  <si>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</si>
  <si>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</si>
  <si>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</si>
  <si>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</si>
  <si>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</si>
  <si>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</si>
  <si>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</si>
  <si>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</si>
  <si>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</si>
  <si>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</si>
  <si>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</si>
  <si>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</si>
  <si>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</si>
  <si>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</si>
  <si>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</si>
  <si>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</si>
  <si>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</si>
  <si>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</si>
  <si>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</si>
  <si>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</si>
  <si>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</si>
  <si>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</si>
  <si>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</si>
  <si>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</si>
  <si>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</si>
  <si>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</si>
  <si>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</si>
  <si>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</si>
  <si>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</si>
  <si>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</si>
  <si>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</si>
  <si>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</si>
  <si>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</si>
  <si>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</si>
  <si>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</si>
  <si>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</si>
  <si>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</si>
  <si>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</si>
  <si>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</si>
  <si>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</si>
  <si>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</si>
  <si>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</si>
  <si>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</si>
  <si>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</si>
  <si>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</si>
  <si>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</si>
  <si>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</si>
  <si>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</si>
  <si>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</si>
  <si>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</si>
  <si>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</si>
  <si>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</si>
  <si>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</si>
  <si>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</si>
  <si>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</si>
  <si>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</si>
  <si>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</si>
  <si>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</si>
  <si>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</si>
  <si>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</si>
  <si>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</si>
  <si>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</si>
  <si>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</si>
  <si>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</si>
  <si>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</si>
  <si>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</si>
  <si>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</si>
  <si>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</si>
  <si>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</si>
  <si>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</si>
  <si>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</si>
  <si>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</si>
  <si>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</si>
  <si>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</si>
  <si>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</si>
  <si>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</si>
  <si>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</si>
  <si>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</si>
  <si>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</si>
  <si>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</si>
  <si>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</si>
  <si>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</si>
  <si>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</si>
  <si>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</si>
  <si>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</si>
  <si>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</si>
  <si>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</si>
  <si>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</si>
  <si>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</si>
  <si>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</si>
  <si>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</si>
  <si>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</si>
  <si>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</si>
  <si>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</si>
  <si>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</si>
  <si>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</si>
  <si>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</si>
  <si>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</si>
  <si>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</si>
  <si>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</si>
  <si>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</si>
  <si>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</si>
  <si>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</si>
  <si>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</si>
  <si>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</si>
  <si>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</si>
  <si>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</si>
  <si>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</si>
  <si>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</si>
  <si>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</si>
  <si>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</si>
  <si>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</si>
  <si>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</si>
  <si>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</si>
  <si>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</si>
  <si>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</si>
  <si>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</si>
  <si>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</si>
  <si>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</si>
  <si>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</si>
  <si>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</si>
  <si>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</si>
  <si>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</si>
  <si>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</si>
  <si>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</si>
  <si>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</si>
  <si>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</si>
  <si>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</si>
  <si>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</si>
  <si>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</si>
  <si>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</si>
  <si>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</si>
  <si>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</si>
  <si>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</si>
  <si>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</si>
  <si>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</si>
  <si>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</si>
  <si>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</si>
  <si>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</si>
  <si>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</si>
  <si>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</si>
  <si>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</si>
  <si>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</si>
  <si>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</si>
  <si>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</si>
  <si>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</si>
  <si>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</si>
  <si>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</si>
  <si>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</si>
  <si>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</si>
  <si>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</si>
  <si>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</si>
  <si>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</si>
  <si>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</si>
  <si>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</si>
  <si>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</si>
  <si>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</si>
  <si>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</si>
  <si>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</si>
  <si>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</si>
  <si>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</si>
  <si>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</si>
  <si>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</si>
  <si>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</si>
  <si>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</si>
  <si>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</si>
  <si>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</si>
  <si>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</si>
  <si>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</si>
  <si>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</si>
  <si>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</si>
  <si>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</si>
  <si>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</si>
  <si>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</si>
  <si>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</si>
  <si>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</si>
  <si>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</si>
  <si>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</si>
  <si>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</si>
  <si>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</si>
  <si>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</si>
  <si>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</si>
  <si>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</si>
  <si>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</si>
  <si>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</si>
  <si>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</si>
  <si>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</si>
  <si>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</si>
  <si>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</si>
  <si>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</si>
  <si>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</si>
  <si>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</si>
  <si>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</si>
  <si>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</si>
  <si>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</si>
  <si>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</si>
  <si>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</si>
  <si>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</si>
  <si>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</si>
  <si>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</si>
  <si>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</si>
  <si>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</si>
  <si>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</si>
  <si>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</si>
  <si>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</si>
  <si>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</si>
  <si>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</si>
  <si>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</si>
  <si>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</si>
  <si>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</si>
  <si>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</si>
  <si>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</si>
  <si>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</si>
  <si>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</si>
  <si>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</si>
  <si>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</si>
  <si>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</si>
  <si>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</si>
  <si>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</si>
  <si>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</si>
  <si>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</si>
  <si>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</si>
  <si>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</si>
  <si>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</si>
  <si>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</si>
  <si>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</si>
  <si>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</si>
  <si>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</si>
  <si>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</si>
  <si>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</si>
  <si>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</si>
  <si>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</si>
  <si>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</si>
  <si>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</si>
  <si>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</si>
  <si>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</si>
  <si>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</si>
  <si>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</si>
  <si>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</si>
  <si>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</si>
  <si>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</si>
  <si>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</si>
  <si>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</si>
  <si>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</si>
  <si>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</si>
  <si>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</si>
  <si>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</si>
  <si>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</si>
  <si>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</si>
  <si>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</si>
  <si>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</si>
  <si>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</si>
  <si>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</si>
  <si>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</si>
  <si>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</si>
  <si>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</si>
  <si>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</si>
  <si>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</si>
  <si>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</si>
  <si>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</si>
  <si>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</si>
  <si>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</si>
  <si>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</si>
  <si>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</si>
  <si>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</si>
  <si>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</si>
  <si>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</si>
  <si>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</si>
  <si>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</si>
  <si>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</si>
  <si>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</si>
  <si>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</si>
  <si>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</si>
  <si>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</si>
  <si>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</si>
  <si>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</si>
  <si>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</si>
  <si>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</si>
  <si>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</si>
  <si>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</si>
  <si>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</si>
  <si>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</si>
  <si>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</si>
  <si>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</si>
  <si>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</si>
  <si>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</si>
  <si>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</si>
  <si>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</si>
  <si>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</si>
  <si>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</si>
  <si>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</si>
  <si>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</si>
  <si>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</si>
  <si>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</si>
  <si>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</si>
  <si>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</si>
  <si>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</si>
  <si>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</si>
  <si>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</si>
  <si>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</si>
  <si>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</si>
  <si>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</si>
  <si>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</si>
  <si>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</si>
  <si>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</si>
  <si>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</si>
  <si>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</si>
  <si>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</si>
  <si>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</si>
  <si>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</si>
  <si>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</si>
  <si>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</si>
  <si>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</si>
  <si>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</si>
  <si>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</si>
  <si>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</si>
  <si>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</si>
  <si>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</si>
  <si>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</si>
  <si>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</si>
  <si>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</si>
  <si>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</si>
  <si>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</si>
  <si>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</si>
  <si>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</si>
  <si>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</si>
  <si>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</si>
  <si>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</si>
  <si>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</si>
  <si>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</si>
  <si>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</si>
  <si>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</si>
  <si>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</si>
  <si>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</si>
  <si>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</si>
  <si>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</si>
  <si>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</si>
  <si>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</si>
  <si>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</si>
  <si>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</si>
  <si>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</si>
  <si>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</si>
  <si>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</si>
  <si>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</si>
  <si>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</si>
  <si>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</si>
  <si>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</si>
  <si>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</si>
  <si>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</si>
  <si>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</si>
  <si>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</si>
  <si>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</si>
  <si>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</si>
  <si>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</si>
  <si>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</si>
  <si>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</si>
  <si>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</si>
  <si>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</si>
  <si>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</si>
  <si>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</si>
  <si>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</si>
  <si>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</si>
  <si>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</si>
  <si>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</si>
  <si>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</si>
  <si>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</si>
  <si>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</si>
  <si>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</si>
  <si>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</si>
  <si>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</si>
  <si>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</si>
  <si>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</si>
  <si>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</si>
  <si>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</si>
  <si>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</si>
  <si>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</si>
  <si>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</si>
  <si>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</si>
  <si>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</si>
  <si>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</si>
  <si>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</si>
  <si>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</si>
  <si>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</si>
  <si>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</si>
  <si>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</si>
  <si>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</si>
  <si>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</si>
  <si>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</si>
  <si>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</si>
  <si>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</si>
  <si>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</si>
  <si>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</si>
  <si>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</si>
  <si>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</si>
  <si>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</si>
  <si>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</si>
  <si>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</si>
  <si>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</si>
  <si>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</si>
  <si>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</si>
  <si>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</si>
  <si>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</si>
  <si>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</si>
  <si>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</si>
  <si>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</si>
  <si>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</si>
  <si>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</si>
  <si>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</si>
  <si>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</si>
  <si>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</si>
  <si>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</si>
  <si>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</si>
  <si>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</si>
  <si>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</si>
  <si>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</si>
  <si>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</si>
  <si>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</si>
  <si>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</si>
  <si>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</si>
  <si>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</si>
  <si>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</si>
  <si>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</si>
  <si>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</si>
  <si>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</si>
  <si>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</si>
  <si>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</si>
  <si>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</si>
  <si>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</si>
  <si>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</si>
  <si>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</si>
  <si>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</si>
  <si>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</si>
  <si>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</si>
  <si>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</si>
  <si>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</si>
  <si>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</si>
  <si>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</si>
  <si>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</si>
  <si>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</si>
  <si>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</si>
  <si>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</si>
  <si>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</si>
  <si>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</si>
  <si>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</si>
  <si>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</si>
  <si>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</si>
  <si>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</si>
  <si>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</si>
  <si>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</si>
  <si>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</si>
  <si>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</si>
  <si>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</si>
  <si>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</si>
  <si>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</si>
  <si>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</si>
  <si>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</si>
  <si>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</si>
  <si>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</si>
  <si>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</si>
  <si>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</si>
  <si>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</si>
  <si>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</si>
  <si>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</si>
  <si>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</si>
  <si>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</si>
  <si>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</si>
  <si>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</si>
  <si>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</si>
  <si>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</si>
  <si>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</si>
  <si>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</si>
  <si>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</si>
  <si>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</si>
  <si>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</si>
  <si>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</si>
  <si>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</si>
  <si>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</si>
  <si>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</si>
  <si>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</si>
  <si>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</si>
  <si>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</si>
  <si>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</si>
  <si>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</si>
  <si>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</si>
  <si>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</si>
  <si>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</si>
  <si>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</si>
  <si>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</si>
  <si>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</si>
  <si>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</si>
  <si>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</si>
  <si>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</si>
  <si>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</si>
  <si>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</si>
  <si>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</si>
  <si>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</si>
  <si>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</si>
  <si>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</si>
  <si>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</si>
  <si>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</si>
  <si>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</si>
  <si>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</si>
  <si>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</si>
  <si>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</si>
  <si>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</si>
  <si>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</si>
  <si>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</si>
  <si>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</si>
  <si>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</si>
  <si>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</si>
  <si>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</si>
  <si>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</si>
  <si>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</si>
  <si>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</si>
  <si>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</si>
  <si>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</si>
  <si>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</si>
  <si>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</si>
  <si>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</si>
  <si>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</si>
  <si>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</si>
  <si>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</si>
  <si>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</si>
  <si>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</si>
  <si>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</si>
  <si>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</si>
  <si>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</si>
  <si>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</si>
  <si>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</si>
  <si>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</si>
  <si>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</si>
  <si>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</si>
  <si>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</si>
  <si>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</si>
  <si>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</si>
  <si>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</si>
  <si>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</si>
  <si>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</si>
  <si>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</si>
  <si>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</si>
  <si>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</si>
  <si>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</si>
  <si>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</si>
  <si>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</si>
  <si>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</si>
  <si>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</si>
  <si>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</si>
  <si>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</si>
  <si>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</si>
  <si>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</si>
  <si>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</si>
  <si>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</si>
  <si>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</si>
  <si>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</si>
  <si>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</si>
  <si>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</si>
  <si>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</si>
  <si>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</si>
  <si>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</si>
  <si>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</si>
  <si>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</si>
  <si>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</si>
  <si>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</si>
  <si>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</si>
  <si>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</si>
  <si>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</si>
  <si>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</si>
  <si>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</si>
  <si>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</si>
  <si>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</si>
  <si>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</si>
  <si>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</si>
  <si>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</si>
  <si>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</si>
  <si>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</si>
  <si>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</si>
  <si>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</si>
  <si>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</si>
  <si>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</si>
  <si>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</si>
  <si>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</si>
  <si>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</si>
  <si>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</si>
  <si>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</si>
  <si>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</si>
  <si>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</si>
  <si>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</si>
  <si>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</si>
  <si>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</si>
  <si>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</si>
  <si>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</si>
  <si>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</si>
  <si>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</si>
  <si>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</si>
  <si>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</si>
  <si>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</si>
  <si>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</si>
  <si>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</si>
  <si>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</si>
  <si>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</si>
  <si>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</si>
  <si>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</si>
  <si>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</si>
  <si>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</si>
  <si>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</si>
  <si>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</si>
  <si>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</si>
  <si>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</si>
  <si>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</si>
  <si>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</si>
  <si>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</si>
  <si>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</si>
  <si>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</si>
  <si>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</si>
  <si>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</si>
  <si>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</si>
  <si>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</si>
  <si>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</si>
  <si>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</si>
  <si>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</si>
  <si>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</si>
  <si>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</si>
  <si>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</si>
  <si>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</si>
  <si>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</si>
  <si>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</si>
  <si>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</si>
  <si>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</si>
  <si>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</si>
  <si>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</si>
  <si>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</si>
  <si>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</si>
  <si>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</si>
  <si>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</si>
  <si>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</si>
  <si>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</si>
  <si>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</si>
  <si>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</si>
  <si>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</si>
  <si>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</si>
  <si>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</si>
  <si>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</si>
  <si>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</si>
  <si>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</si>
  <si>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</si>
  <si>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</si>
  <si>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</si>
  <si>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</si>
  <si>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</si>
  <si>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</si>
  <si>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</si>
  <si>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</si>
  <si>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</si>
  <si>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</si>
  <si>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</si>
  <si>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</si>
  <si>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</si>
  <si>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</si>
  <si>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</si>
  <si>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</si>
  <si>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</si>
  <si>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</si>
  <si>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</si>
  <si>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</si>
  <si>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</si>
  <si>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</si>
  <si>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</si>
  <si>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</si>
  <si>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</si>
  <si>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</si>
  <si>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</si>
  <si>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</si>
  <si>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</si>
  <si>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</si>
  <si>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</si>
  <si>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</si>
  <si>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</si>
  <si>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</si>
  <si>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</si>
  <si>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</si>
  <si>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</si>
  <si>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</si>
  <si>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</si>
  <si>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</si>
  <si>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</si>
  <si>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</si>
  <si>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</si>
  <si>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</si>
  <si>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</si>
  <si>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</si>
  <si>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</si>
  <si>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</si>
  <si>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</si>
  <si>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</si>
  <si>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</si>
  <si>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</si>
  <si>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</si>
  <si>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</si>
  <si>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</si>
  <si>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</si>
  <si>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</si>
  <si>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</si>
  <si>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</si>
  <si>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</si>
  <si>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</si>
  <si>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</si>
  <si>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</si>
  <si>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</si>
  <si>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</si>
  <si>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</si>
  <si>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</si>
  <si>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</si>
  <si>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</si>
  <si>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</si>
  <si>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</si>
  <si>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</si>
  <si>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</si>
  <si>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</si>
  <si>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</si>
  <si>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</si>
  <si>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</si>
  <si>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</si>
  <si>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</si>
  <si>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</si>
  <si>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</si>
  <si>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</si>
  <si>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</si>
  <si>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</si>
  <si>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</si>
  <si>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</si>
  <si>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</si>
  <si>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</si>
  <si>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</si>
  <si>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</si>
  <si>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</si>
  <si>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</si>
  <si>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</si>
  <si>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</si>
  <si>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</si>
  <si>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</si>
  <si>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</si>
  <si>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</si>
  <si>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</si>
  <si>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</si>
  <si>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</si>
  <si>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</si>
  <si>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</si>
  <si>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</si>
  <si>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</si>
  <si>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</si>
  <si>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</si>
  <si>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</si>
  <si>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</si>
  <si>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</si>
  <si>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</si>
  <si>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</si>
  <si>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</si>
  <si>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</si>
  <si>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</si>
  <si>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</si>
  <si>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</si>
  <si>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</si>
  <si>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</si>
  <si>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</si>
  <si>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</si>
  <si>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</si>
  <si>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</si>
  <si>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</si>
  <si>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</si>
  <si>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</si>
  <si>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</si>
  <si>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</si>
  <si>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</si>
  <si>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</si>
  <si>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</si>
  <si>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</si>
  <si>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</si>
  <si>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</si>
  <si>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</si>
  <si>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</si>
  <si>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</si>
  <si>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</si>
  <si>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</si>
  <si>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</si>
  <si>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</si>
  <si>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</si>
  <si>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</si>
  <si>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</si>
  <si>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</si>
  <si>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</si>
  <si>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</si>
  <si>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</si>
  <si>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</si>
  <si>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</si>
  <si>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</si>
  <si>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</si>
  <si>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</si>
  <si>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</si>
  <si>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</si>
  <si>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</si>
  <si>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</si>
  <si>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</si>
  <si>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</si>
  <si>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</si>
  <si>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</si>
  <si>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</si>
  <si>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</si>
  <si>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</si>
  <si>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</si>
  <si>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</si>
  <si>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</si>
  <si>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</si>
  <si>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</si>
  <si>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</si>
  <si>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</si>
  <si>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</si>
  <si>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</si>
  <si>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</si>
  <si>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</si>
  <si>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</si>
  <si>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</si>
  <si>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</si>
  <si>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</si>
  <si>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</si>
  <si>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</si>
  <si>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</si>
  <si>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</si>
  <si>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</si>
  <si>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</si>
  <si>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</si>
  <si>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</si>
  <si>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</si>
  <si>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</si>
  <si>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</si>
  <si>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</si>
  <si>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</si>
  <si>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</si>
  <si>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</si>
  <si>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</si>
  <si>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</si>
  <si>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</si>
  <si>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</si>
  <si>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</si>
  <si>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</si>
  <si>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</si>
  <si>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</si>
  <si>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</si>
  <si>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</si>
  <si>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</si>
  <si>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</si>
  <si>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</si>
  <si>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</si>
  <si>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</si>
  <si>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</si>
  <si>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</si>
  <si>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</si>
  <si>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</si>
  <si>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</si>
  <si>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</si>
  <si>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</si>
  <si>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</si>
  <si>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</si>
  <si>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</si>
  <si>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</si>
  <si>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</si>
  <si>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</si>
  <si>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</si>
  <si>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</si>
  <si>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</si>
  <si>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</si>
  <si>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</si>
  <si>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</si>
  <si>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</si>
  <si>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</si>
  <si>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</si>
  <si>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</si>
  <si>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</si>
  <si>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</si>
  <si>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</si>
  <si>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</si>
  <si>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</si>
  <si>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</si>
  <si>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</si>
  <si>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</si>
  <si>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</si>
  <si>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</si>
  <si>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</si>
  <si>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</si>
  <si>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</si>
  <si>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</si>
  <si>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</si>
  <si>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</si>
  <si>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</si>
  <si>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</si>
  <si>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</si>
  <si>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</si>
  <si>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</si>
  <si>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</si>
  <si>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</si>
  <si>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</si>
  <si>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</si>
  <si>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</si>
  <si>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</si>
  <si>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</si>
  <si>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</si>
  <si>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</si>
  <si>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</si>
  <si>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</si>
  <si>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</si>
  <si>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</si>
  <si>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</si>
  <si>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</si>
  <si>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</si>
  <si>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</si>
  <si>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</si>
  <si>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</si>
  <si>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</si>
  <si>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</si>
  <si>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</si>
  <si>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</si>
  <si>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</si>
  <si>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</si>
  <si>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</si>
  <si>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</si>
  <si>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</si>
  <si>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</si>
  <si>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</si>
  <si>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</si>
  <si>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</si>
  <si>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</si>
  <si>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</si>
  <si>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</si>
  <si>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</si>
  <si>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</si>
  <si>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</si>
  <si>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</si>
  <si>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</si>
  <si>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</si>
  <si>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</si>
  <si>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</si>
  <si>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</si>
  <si>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</si>
  <si>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</si>
  <si>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</si>
  <si>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</si>
  <si>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</si>
  <si>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</si>
  <si>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</si>
  <si>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</si>
  <si>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</si>
  <si>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</si>
  <si>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</si>
  <si>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</si>
  <si>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</si>
  <si>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</si>
  <si>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</si>
  <si>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</si>
  <si>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</si>
  <si>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</si>
  <si>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</si>
  <si>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</si>
  <si>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</si>
  <si>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</si>
  <si>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</si>
  <si>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</si>
  <si>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</si>
  <si>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</si>
  <si>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</si>
  <si>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</si>
  <si>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</si>
  <si>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</si>
  <si>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</si>
  <si>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</si>
  <si>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</si>
  <si>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</si>
  <si>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</si>
  <si>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</si>
  <si>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</si>
  <si>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</si>
  <si>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</si>
  <si>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</si>
  <si>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</si>
  <si>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</si>
  <si>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</si>
  <si>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</si>
  <si>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</si>
  <si>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</si>
  <si>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</si>
  <si>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</si>
  <si>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</si>
  <si>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</si>
  <si>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</si>
  <si>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</si>
  <si>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</si>
  <si>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</si>
  <si>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</si>
  <si>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</si>
  <si>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</si>
  <si>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</si>
  <si>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</si>
  <si>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</si>
  <si>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</si>
  <si>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</si>
  <si>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</si>
  <si>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</si>
  <si>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</si>
  <si>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</si>
  <si>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</si>
  <si>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</si>
  <si>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</si>
  <si>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</si>
  <si>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</si>
  <si>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</si>
  <si>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</si>
  <si>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</si>
  <si>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</si>
  <si>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</si>
  <si>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</si>
  <si>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</si>
  <si>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</si>
  <si>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</si>
  <si>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</si>
  <si>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</si>
  <si>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</si>
  <si>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</si>
  <si>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</si>
  <si>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</si>
  <si>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</si>
  <si>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</si>
  <si>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</si>
  <si>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</si>
  <si>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</si>
  <si>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</si>
  <si>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</si>
  <si>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</si>
  <si>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</si>
  <si>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</si>
  <si>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</si>
  <si>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</si>
  <si>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</si>
  <si>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</si>
  <si>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</si>
  <si>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</si>
  <si>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</si>
  <si>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</si>
  <si>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</si>
  <si>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</si>
  <si>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</si>
  <si>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</si>
  <si>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</si>
  <si>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</si>
  <si>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</si>
  <si>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</si>
  <si>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</si>
  <si>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</si>
  <si>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</si>
  <si>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</si>
  <si>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</si>
  <si>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</si>
  <si>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</si>
  <si>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</si>
  <si>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</si>
  <si>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</si>
  <si>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</si>
  <si>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</si>
  <si>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</si>
  <si>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</si>
  <si>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</si>
  <si>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</si>
  <si>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</si>
  <si>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</si>
  <si>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</si>
  <si>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</si>
  <si>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</si>
  <si>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</si>
  <si>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</si>
  <si>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</si>
  <si>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</si>
  <si>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</si>
  <si>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</si>
  <si>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</si>
  <si>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</si>
  <si>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</si>
  <si>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</si>
  <si>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</si>
  <si>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</si>
  <si>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</si>
  <si>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</si>
  <si>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</si>
  <si>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</si>
  <si>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</si>
  <si>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</si>
  <si>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</si>
  <si>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</si>
  <si>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</si>
  <si>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</si>
  <si>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</si>
  <si>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</si>
  <si>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</si>
  <si>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</si>
  <si>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</si>
  <si>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</si>
  <si>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</si>
  <si>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</si>
  <si>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</si>
  <si>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</si>
  <si>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</si>
  <si>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</si>
  <si>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</si>
  <si>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</si>
  <si>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</si>
  <si>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</si>
  <si>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</si>
  <si>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</si>
  <si>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</si>
  <si>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</si>
  <si>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</si>
  <si>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</si>
  <si>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</si>
  <si>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</si>
  <si>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</si>
  <si>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</si>
  <si>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</si>
  <si>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</si>
  <si>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</si>
  <si>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</si>
  <si>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</si>
  <si>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</si>
  <si>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</si>
  <si>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</si>
  <si>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</si>
  <si>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</si>
  <si>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</si>
  <si>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</si>
  <si>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</si>
  <si>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</si>
  <si>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</si>
  <si>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</si>
  <si>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</si>
  <si>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</si>
  <si>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</si>
  <si>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</si>
  <si>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</si>
  <si>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</si>
  <si>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</si>
  <si>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</si>
  <si>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</si>
  <si>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</si>
  <si>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</si>
  <si>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</si>
  <si>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</si>
  <si>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</si>
  <si>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</si>
  <si>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</si>
  <si>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</si>
  <si>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</si>
  <si>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</si>
  <si>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</si>
  <si>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</si>
  <si>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</si>
  <si>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</si>
  <si>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</si>
  <si>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</si>
  <si>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</si>
  <si>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</si>
  <si>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</si>
  <si>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</si>
  <si>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</si>
  <si>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</si>
  <si>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</si>
  <si>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</si>
  <si>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</si>
  <si>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</si>
  <si>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</si>
  <si>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</si>
  <si>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</si>
  <si>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</si>
  <si>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</si>
  <si>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</si>
  <si>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</si>
  <si>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</si>
  <si>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</si>
  <si>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</si>
  <si>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</si>
  <si>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</si>
  <si>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</si>
  <si>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</si>
  <si>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</si>
  <si>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</si>
  <si>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</si>
  <si>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</si>
  <si>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</si>
  <si>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</si>
  <si>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</si>
  <si>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</si>
  <si>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</si>
  <si>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</si>
  <si>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</si>
  <si>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</si>
  <si>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</si>
  <si>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</si>
  <si>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</si>
  <si>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</si>
  <si>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</si>
  <si>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</si>
  <si>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</si>
  <si>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</si>
  <si>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</si>
  <si>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</si>
  <si>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</si>
  <si>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</si>
  <si>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</si>
  <si>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</si>
  <si>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</si>
  <si>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</si>
  <si>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</si>
  <si>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</si>
  <si>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</si>
  <si>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</si>
  <si>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</si>
  <si>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</si>
  <si>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</si>
  <si>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</si>
  <si>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</si>
  <si>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</si>
  <si>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</si>
  <si>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</si>
  <si>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</si>
  <si>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</si>
  <si>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</si>
  <si>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</si>
  <si>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</si>
  <si>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</si>
  <si>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</si>
  <si>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</si>
  <si>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</si>
  <si>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</si>
  <si>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</si>
  <si>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</si>
  <si>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</si>
  <si>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</si>
  <si>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</si>
  <si>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</si>
  <si>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</si>
  <si>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</si>
  <si>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</si>
  <si>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</si>
  <si>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</si>
  <si>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</si>
  <si>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</si>
  <si>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</si>
  <si>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</si>
  <si>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</si>
  <si>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</si>
  <si>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</si>
  <si>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</si>
  <si>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</si>
  <si>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</si>
  <si>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</si>
  <si>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</si>
  <si>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</si>
  <si>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</si>
  <si>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</si>
  <si>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</si>
  <si>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</si>
  <si>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</si>
  <si>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</si>
  <si>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</si>
  <si>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</si>
  <si>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</si>
  <si>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</si>
  <si>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</si>
  <si>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</si>
  <si>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</si>
  <si>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</si>
  <si>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</si>
  <si>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</si>
  <si>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</si>
  <si>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</si>
  <si>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</si>
  <si>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</si>
  <si>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</si>
  <si>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</si>
  <si>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</si>
  <si>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</si>
  <si>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</si>
  <si>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</si>
  <si>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</si>
  <si>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</si>
  <si>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</si>
  <si>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</si>
  <si>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</si>
  <si>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</si>
  <si>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</si>
  <si>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</si>
  <si>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</si>
  <si>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</si>
  <si>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</si>
  <si>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</si>
  <si>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</si>
  <si>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</si>
  <si>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</si>
  <si>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</si>
  <si>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</si>
  <si>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</si>
  <si>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</si>
  <si>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</si>
  <si>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</si>
  <si>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</si>
  <si>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</si>
  <si>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</si>
  <si>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</si>
  <si>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</si>
  <si>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</si>
  <si>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</si>
  <si>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</si>
  <si>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</si>
  <si>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</si>
  <si>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</si>
  <si>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</si>
  <si>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</si>
  <si>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</si>
  <si>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</si>
  <si>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</si>
  <si>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</si>
  <si>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</si>
  <si>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</si>
  <si>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</si>
  <si>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</si>
  <si>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</si>
  <si>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</si>
  <si>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</si>
  <si>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</si>
  <si>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</si>
  <si>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</si>
  <si>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</si>
  <si>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</si>
  <si>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</si>
  <si>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</si>
  <si>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</si>
  <si>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</si>
  <si>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</si>
  <si>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</si>
  <si>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</si>
  <si>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</si>
  <si>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</si>
  <si>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</si>
  <si>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</si>
  <si>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</si>
  <si>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</si>
  <si>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</si>
  <si>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</si>
  <si>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</si>
  <si>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</si>
  <si>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</si>
  <si>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</si>
  <si>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</si>
  <si>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</si>
  <si>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</si>
  <si>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</si>
  <si>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</si>
  <si>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</si>
  <si>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</si>
  <si>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</si>
  <si>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</si>
  <si>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</si>
  <si>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</si>
  <si>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</si>
  <si>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</si>
  <si>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</si>
  <si>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</si>
  <si>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</si>
  <si>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</si>
  <si>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</si>
  <si>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</si>
  <si>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</si>
  <si>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</si>
  <si>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</si>
  <si>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</si>
  <si>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</si>
  <si>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</si>
  <si>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</si>
  <si>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</si>
  <si>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</si>
  <si>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</si>
  <si>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</si>
  <si>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</si>
  <si>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</si>
  <si>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</si>
  <si>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</si>
  <si>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</si>
  <si>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</si>
  <si>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</si>
  <si>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</si>
  <si>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</si>
  <si>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</si>
  <si>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</si>
  <si>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</si>
  <si>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</si>
  <si>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</si>
  <si>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</si>
  <si>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</si>
  <si>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</si>
  <si>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</si>
  <si>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</si>
  <si>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</si>
  <si>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</si>
  <si>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</si>
  <si>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</si>
  <si>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</si>
  <si>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</si>
  <si>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</si>
  <si>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</si>
  <si>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</si>
  <si>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</si>
  <si>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</si>
  <si>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</si>
  <si>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</si>
  <si>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</si>
  <si>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</si>
  <si>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</si>
  <si>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</si>
  <si>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</si>
  <si>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</si>
  <si>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</si>
  <si>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</si>
  <si>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</si>
  <si>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</si>
  <si>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</si>
  <si>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</si>
  <si>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</si>
  <si>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</si>
  <si>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</si>
  <si>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</si>
  <si>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</si>
  <si>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</si>
  <si>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</si>
  <si>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</si>
  <si>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</si>
  <si>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</si>
  <si>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</si>
  <si>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</si>
  <si>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</si>
  <si>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</si>
  <si>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</si>
  <si>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</si>
  <si>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</si>
  <si>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</si>
  <si>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</si>
  <si>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</si>
  <si>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</si>
  <si>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</si>
  <si>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</si>
  <si>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</si>
  <si>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</si>
  <si>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</si>
  <si>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</si>
  <si>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</si>
  <si>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</si>
  <si>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</si>
  <si>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</si>
  <si>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</si>
  <si>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</si>
  <si>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</si>
  <si>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</si>
  <si>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</si>
  <si>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</si>
  <si>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</si>
  <si>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</si>
  <si>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</si>
  <si>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</si>
  <si>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</si>
  <si>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</si>
  <si>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</si>
  <si>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</si>
  <si>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</si>
  <si>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</si>
  <si>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</si>
  <si>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</si>
  <si>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</si>
  <si>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</si>
  <si>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</si>
  <si>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</si>
  <si>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</si>
  <si>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</si>
  <si>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</si>
  <si>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</si>
  <si>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</si>
  <si>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</si>
  <si>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</si>
  <si>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</si>
  <si>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</si>
  <si>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</si>
  <si>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</si>
  <si>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</si>
  <si>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</si>
  <si>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</si>
  <si>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</si>
  <si>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</si>
  <si>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</si>
  <si>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</si>
  <si>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</si>
  <si>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</si>
  <si>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</si>
  <si>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</si>
  <si>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</si>
  <si>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</si>
  <si>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</si>
  <si>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</si>
  <si>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</si>
  <si>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</si>
  <si>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</si>
  <si>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</si>
  <si>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</si>
  <si>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</si>
  <si>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</si>
  <si>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</si>
  <si>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</si>
  <si>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</si>
  <si>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</si>
  <si>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</si>
  <si>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</si>
  <si>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</si>
  <si>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</si>
  <si>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</si>
  <si>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</si>
  <si>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</si>
  <si>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</si>
  <si>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</si>
  <si>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</si>
  <si>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</si>
  <si>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</si>
  <si>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</si>
  <si>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</si>
  <si>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</si>
  <si>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</si>
  <si>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</si>
  <si>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</si>
  <si>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</si>
  <si>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</si>
  <si>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</si>
  <si>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</si>
  <si>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</si>
  <si>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</si>
  <si>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</si>
  <si>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</si>
  <si>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</si>
  <si>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</si>
  <si>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</si>
  <si>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</si>
  <si>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</si>
  <si>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</si>
  <si>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</si>
  <si>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</si>
  <si>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</si>
  <si>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</si>
  <si>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</si>
  <si>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</si>
  <si>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</si>
  <si>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</si>
  <si>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</si>
  <si>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</si>
  <si>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</si>
  <si>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</si>
  <si>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</si>
  <si>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</si>
  <si>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</si>
  <si>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</si>
  <si>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</si>
  <si>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</si>
  <si>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</si>
  <si>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</si>
  <si>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</si>
  <si>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</si>
  <si>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</si>
  <si>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</si>
  <si>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</si>
  <si>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</si>
  <si>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</si>
  <si>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</si>
  <si>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</si>
  <si>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</si>
  <si>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</si>
  <si>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</si>
  <si>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</si>
  <si>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</si>
  <si>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</si>
  <si>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</si>
  <si>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</si>
  <si>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</si>
  <si>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</si>
  <si>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</si>
  <si>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</si>
  <si>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</si>
  <si>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</si>
  <si>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</si>
  <si>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</si>
  <si>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</si>
  <si>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</si>
  <si>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</si>
  <si>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</si>
  <si>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</si>
  <si>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</si>
  <si>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</si>
  <si>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</si>
  <si>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</si>
  <si>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</si>
  <si>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</si>
  <si>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</si>
  <si>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</si>
  <si>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</si>
  <si>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</si>
  <si>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</si>
  <si>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</si>
  <si>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</si>
  <si>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</si>
  <si>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</si>
  <si>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</si>
  <si>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</si>
  <si>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</si>
  <si>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</si>
  <si>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</si>
  <si>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</si>
  <si>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</si>
  <si>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</si>
  <si>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</si>
  <si>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</si>
  <si>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</si>
  <si>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</si>
  <si>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</si>
  <si>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</si>
  <si>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</si>
  <si>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</si>
  <si>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</si>
  <si>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</si>
  <si>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</si>
  <si>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</si>
  <si>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</si>
  <si>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</si>
  <si>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</si>
  <si>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</si>
  <si>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</si>
  <si>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</si>
  <si>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</si>
  <si>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</si>
  <si>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</si>
  <si>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</si>
  <si>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</si>
  <si>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</si>
  <si>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</si>
  <si>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</si>
  <si>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</si>
  <si>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</si>
  <si>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</si>
  <si>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</si>
  <si>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</si>
  <si>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</si>
  <si>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</si>
  <si>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</si>
  <si>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</si>
  <si>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</si>
  <si>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</si>
  <si>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</si>
  <si>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</si>
  <si>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</si>
  <si>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</si>
  <si>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</si>
  <si>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</si>
  <si>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</si>
  <si>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</si>
  <si>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</si>
  <si>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</si>
  <si>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</si>
  <si>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</si>
  <si>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</si>
  <si>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</si>
  <si>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</si>
  <si>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</si>
  <si>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</si>
  <si>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</si>
  <si>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</si>
  <si>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</si>
  <si>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</si>
  <si>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</si>
  <si>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</si>
  <si>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</si>
  <si>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</si>
  <si>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</si>
  <si>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</si>
  <si>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</si>
  <si>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</si>
  <si>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</si>
  <si>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</si>
  <si>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</si>
  <si>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</si>
  <si>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</si>
  <si>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</si>
  <si>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</si>
  <si>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</si>
  <si>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</si>
  <si>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</si>
  <si>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</si>
  <si>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</si>
  <si>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</si>
  <si>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</si>
  <si>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</si>
  <si>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</si>
  <si>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</si>
  <si>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</si>
  <si>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</si>
  <si>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</si>
  <si>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</si>
  <si>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</si>
  <si>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</si>
  <si>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</si>
  <si>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</si>
  <si>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</si>
  <si>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</si>
  <si>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</si>
  <si>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</si>
  <si>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</si>
  <si>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</si>
  <si>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</si>
  <si>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</si>
  <si>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</si>
  <si>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</si>
  <si>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</si>
  <si>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</si>
  <si>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</si>
  <si>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</si>
  <si>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</si>
  <si>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</si>
  <si>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</si>
  <si>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</si>
  <si>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</si>
  <si>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</si>
  <si>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</si>
  <si>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</si>
  <si>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</si>
  <si>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</si>
  <si>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</si>
  <si>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</si>
  <si>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</si>
  <si>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</si>
  <si>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</si>
  <si>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</si>
  <si>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</si>
  <si>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</si>
  <si>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</si>
  <si>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</si>
  <si>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</si>
  <si>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</si>
  <si>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</si>
  <si>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</si>
  <si>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</si>
  <si>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</si>
  <si>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</si>
  <si>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</si>
  <si>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</si>
  <si>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</si>
  <si>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</si>
  <si>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</si>
  <si>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</si>
  <si>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</si>
  <si>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</si>
  <si>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</si>
  <si>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</si>
  <si>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</si>
  <si>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</si>
  <si>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</si>
  <si>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</si>
  <si>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</si>
  <si>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</si>
  <si>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</si>
  <si>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</si>
  <si>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</si>
  <si>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</si>
  <si>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</si>
  <si>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</si>
  <si>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</si>
  <si>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</si>
  <si>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</si>
  <si>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</si>
  <si>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</si>
  <si>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</si>
  <si>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</si>
  <si>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</si>
  <si>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</si>
  <si>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</si>
  <si>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</si>
  <si>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</si>
  <si>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</si>
  <si>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</si>
  <si>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</si>
  <si>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</si>
  <si>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</si>
  <si>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</si>
  <si>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</si>
  <si>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</si>
  <si>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</si>
  <si>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</si>
  <si>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</si>
  <si>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</si>
  <si>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</si>
  <si>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</si>
  <si>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</si>
  <si>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</si>
  <si>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</si>
  <si>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</si>
  <si>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</si>
  <si>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</si>
  <si>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</si>
  <si>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</si>
  <si>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</si>
  <si>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</si>
  <si>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</si>
  <si>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</si>
  <si>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</si>
  <si>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</si>
  <si>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</si>
  <si>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</si>
  <si>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</si>
  <si>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</si>
  <si>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</si>
  <si>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</si>
  <si>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</si>
  <si>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</si>
  <si>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</si>
  <si>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</si>
  <si>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</si>
  <si>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</si>
  <si>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</si>
  <si>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</si>
  <si>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</si>
  <si>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</si>
  <si>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</si>
  <si>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</si>
  <si>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</si>
  <si>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</si>
  <si>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</si>
  <si>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</si>
  <si>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</si>
  <si>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</si>
  <si>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</si>
  <si>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</si>
  <si>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</si>
  <si>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</si>
  <si>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</si>
  <si>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</si>
  <si>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</si>
  <si>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</si>
  <si>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</si>
  <si>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</si>
  <si>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</si>
  <si>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</si>
  <si>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</si>
  <si>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</si>
  <si>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</si>
  <si>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</si>
  <si>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</si>
  <si>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</si>
  <si>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</si>
  <si>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</si>
  <si>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</si>
  <si>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</si>
  <si>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</si>
  <si>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</si>
  <si>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</si>
  <si>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</si>
  <si>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</si>
  <si>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</si>
  <si>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</si>
  <si>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</si>
  <si>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</si>
  <si>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</si>
  <si>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</si>
  <si>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</si>
  <si>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</si>
  <si>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</si>
  <si>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</si>
  <si>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</si>
  <si>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</si>
  <si>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</si>
  <si>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</si>
  <si>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</si>
  <si>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</si>
  <si>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</si>
  <si>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</si>
  <si>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</si>
  <si>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</si>
  <si>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</si>
  <si>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</si>
  <si>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</si>
  <si>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</si>
  <si>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</si>
  <si>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</si>
  <si>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</si>
  <si>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</si>
  <si>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</si>
  <si>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</si>
  <si>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</si>
  <si>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</si>
  <si>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</si>
  <si>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</si>
  <si>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</si>
  <si>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</si>
  <si>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</si>
  <si>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</si>
  <si>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</si>
  <si>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</si>
  <si>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</si>
  <si>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</si>
  <si>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</si>
  <si>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</si>
  <si>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</si>
  <si>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</si>
  <si>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</si>
  <si>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</si>
  <si>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</si>
  <si>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</si>
  <si>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</si>
  <si>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</si>
  <si>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</si>
  <si>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</si>
  <si>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</si>
  <si>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</si>
  <si>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</si>
  <si>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</si>
  <si>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</si>
  <si>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</si>
  <si>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</si>
  <si>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</si>
  <si>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</si>
  <si>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</si>
  <si>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</si>
  <si>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</si>
  <si>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</si>
  <si>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</si>
  <si>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</si>
  <si>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</si>
  <si>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</si>
  <si>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</si>
  <si>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</si>
  <si>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</si>
  <si>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</si>
  <si>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</si>
  <si>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</si>
  <si>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</si>
  <si>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</si>
  <si>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</si>
  <si>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</si>
  <si>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</si>
  <si>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</si>
  <si>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</si>
  <si>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</si>
  <si>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</si>
  <si>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</si>
  <si>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</si>
  <si>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</si>
  <si>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</si>
  <si>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</si>
  <si>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</si>
  <si>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</si>
  <si>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</si>
  <si>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</si>
  <si>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</si>
  <si>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</si>
  <si>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</si>
  <si>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</si>
  <si>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</si>
  <si>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</si>
  <si>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</si>
  <si>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</si>
  <si>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</si>
  <si>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</si>
  <si>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</si>
  <si>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</si>
  <si>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</si>
  <si>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</si>
  <si>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</si>
  <si>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</si>
  <si>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</si>
  <si>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</si>
  <si>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</si>
  <si>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</si>
  <si>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</si>
  <si>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</si>
  <si>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</si>
  <si>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</si>
  <si>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</si>
  <si>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</si>
  <si>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</si>
  <si>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</si>
  <si>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</si>
  <si>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</si>
  <si>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</si>
  <si>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</si>
  <si>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</si>
  <si>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</si>
  <si>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</si>
  <si>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</si>
  <si>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</si>
  <si>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</si>
  <si>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</si>
  <si>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</si>
  <si>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</si>
  <si>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</si>
  <si>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</si>
  <si>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</si>
  <si>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</si>
  <si>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</si>
  <si>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</si>
  <si>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</si>
  <si>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</si>
  <si>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</si>
  <si>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</si>
  <si>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</si>
  <si>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</si>
  <si>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</si>
  <si>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</si>
  <si>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</si>
  <si>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</si>
  <si>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</si>
  <si>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</si>
  <si>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</si>
  <si>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</si>
  <si>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</si>
  <si>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</si>
  <si>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</si>
  <si>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</si>
  <si>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</si>
  <si>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</si>
  <si>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</si>
  <si>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</si>
  <si>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</si>
  <si>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</si>
  <si>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</si>
  <si>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</si>
  <si>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</si>
  <si>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</si>
  <si>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</si>
  <si>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</si>
  <si>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</si>
  <si>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</si>
  <si>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</si>
  <si>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</si>
  <si>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</si>
  <si>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</si>
  <si>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</si>
  <si>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</si>
  <si>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</si>
  <si>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</si>
  <si>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</si>
  <si>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</si>
  <si>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</si>
  <si>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</si>
  <si>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</si>
  <si>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</si>
  <si>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</si>
  <si>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</si>
  <si>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</si>
  <si>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</si>
  <si>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</si>
  <si>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</si>
  <si>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</si>
  <si>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</si>
  <si>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</si>
  <si>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</si>
  <si>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</si>
  <si>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</si>
  <si>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</si>
  <si>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</si>
  <si>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</si>
  <si>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</si>
  <si>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</si>
  <si>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</si>
  <si>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</si>
  <si>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</si>
  <si>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</si>
  <si>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</si>
  <si>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</si>
  <si>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</si>
  <si>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</si>
  <si>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</si>
  <si>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</si>
  <si>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</si>
  <si>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</si>
  <si>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</si>
  <si>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</si>
  <si>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</si>
  <si>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</si>
  <si>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</si>
  <si>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</si>
  <si>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</si>
  <si>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</si>
  <si>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</si>
  <si>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</si>
  <si>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</si>
  <si>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</si>
  <si>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</si>
  <si>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</si>
  <si>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</si>
  <si>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</si>
  <si>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</si>
  <si>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</si>
  <si>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</si>
  <si>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</si>
  <si>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</si>
  <si>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</si>
  <si>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</si>
  <si>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</si>
  <si>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</si>
  <si>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</si>
  <si>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</si>
  <si>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</si>
  <si>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</si>
  <si>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</si>
  <si>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</si>
  <si>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</si>
  <si>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</si>
  <si>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</si>
  <si>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</si>
  <si>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</si>
  <si>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</si>
  <si>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</si>
  <si>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</si>
  <si>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</si>
  <si>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</si>
  <si>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</si>
  <si>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</si>
  <si>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</si>
  <si>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</si>
  <si>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</si>
  <si>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</si>
  <si>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</si>
  <si>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</si>
  <si>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</si>
  <si>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</si>
  <si>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</si>
  <si>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</si>
  <si>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</si>
  <si>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</si>
  <si>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</si>
  <si>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</si>
  <si>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</si>
  <si>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</si>
  <si>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</si>
  <si>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</si>
  <si>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</si>
  <si>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</si>
  <si>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</si>
  <si>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</si>
  <si>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</si>
  <si>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</si>
  <si>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</si>
  <si>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</si>
  <si>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</si>
  <si>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</si>
  <si>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</si>
  <si>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</si>
  <si>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</si>
  <si>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</si>
  <si>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</si>
  <si>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</si>
  <si>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</si>
  <si>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</si>
  <si>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</si>
  <si>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</si>
  <si>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</si>
  <si>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</si>
  <si>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</si>
  <si>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</si>
  <si>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</si>
  <si>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</si>
  <si>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</si>
  <si>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</si>
  <si>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</si>
  <si>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</si>
  <si>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</si>
  <si>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</si>
  <si>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</si>
  <si>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</si>
  <si>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</si>
  <si>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</si>
  <si>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</si>
  <si>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</si>
  <si>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</si>
  <si>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</si>
  <si>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</si>
  <si>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</si>
  <si>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</si>
  <si>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</si>
  <si>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</si>
  <si>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</si>
  <si>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</si>
  <si>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</si>
  <si>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</si>
  <si>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</si>
  <si>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</si>
  <si>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</si>
  <si>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</si>
  <si>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</si>
  <si>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</si>
  <si>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</si>
  <si>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</si>
  <si>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</si>
  <si>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</si>
  <si>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</si>
  <si>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</si>
  <si>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</si>
  <si>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</si>
  <si>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</si>
  <si>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</si>
  <si>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</si>
  <si>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</si>
  <si>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</si>
  <si>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</si>
  <si>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</si>
  <si>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</si>
  <si>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</si>
  <si>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</si>
  <si>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</si>
  <si>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</si>
  <si>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</si>
  <si>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</si>
  <si>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</si>
  <si>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</si>
  <si>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</si>
  <si>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</si>
  <si>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</si>
  <si>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</si>
  <si>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</si>
  <si>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</si>
  <si>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</si>
  <si>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</si>
  <si>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</si>
  <si>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</si>
  <si>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</si>
  <si>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</si>
  <si>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</si>
  <si>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</si>
  <si>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</si>
  <si>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</si>
  <si>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</si>
  <si>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</si>
  <si>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</si>
  <si>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</si>
  <si>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</si>
  <si>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</si>
  <si>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</si>
  <si>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</si>
  <si>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</si>
  <si>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</si>
  <si>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</si>
  <si>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</si>
  <si>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</si>
  <si>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</si>
  <si>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</si>
  <si>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</si>
  <si>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</si>
  <si>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</si>
  <si>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</si>
  <si>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</si>
  <si>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</si>
  <si>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</si>
  <si>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</si>
  <si>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</si>
  <si>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</si>
  <si>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</si>
  <si>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</si>
  <si>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</si>
  <si>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</si>
  <si>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</si>
  <si>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</si>
  <si>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</si>
  <si>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</si>
  <si>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</si>
  <si>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</si>
  <si>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</si>
  <si>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</si>
  <si>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</si>
  <si>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</si>
  <si>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</si>
  <si>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</si>
  <si>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</si>
  <si>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</si>
  <si>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</si>
  <si>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</si>
  <si>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</si>
  <si>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</si>
  <si>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</si>
  <si>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</si>
  <si>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</si>
  <si>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</si>
  <si>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</si>
  <si>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</si>
  <si>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</si>
  <si>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</si>
  <si>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</si>
  <si>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</si>
  <si>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</si>
  <si>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</si>
  <si>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</si>
  <si>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</si>
  <si>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</si>
  <si>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</si>
  <si>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</si>
  <si>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</si>
  <si>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</si>
  <si>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</si>
  <si>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</si>
  <si>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</si>
  <si>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</si>
  <si>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</si>
  <si>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</si>
  <si>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</si>
  <si>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</si>
  <si>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</si>
  <si>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</si>
  <si>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</si>
  <si>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</si>
  <si>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</si>
  <si>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</si>
  <si>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</si>
  <si>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</si>
  <si>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</si>
  <si>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</si>
  <si>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</si>
  <si>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</si>
  <si>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</si>
  <si>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</si>
  <si>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</si>
  <si>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</si>
  <si>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</si>
  <si>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</si>
  <si>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</si>
  <si>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</si>
  <si>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</si>
  <si>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</si>
  <si>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</si>
  <si>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</si>
  <si>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</si>
  <si>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</si>
  <si>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</si>
  <si>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</si>
  <si>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</si>
  <si>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</si>
  <si>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</si>
  <si>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</si>
  <si>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</si>
  <si>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</si>
  <si>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</si>
  <si>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</si>
  <si>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</si>
  <si>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</si>
  <si>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</si>
  <si>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</si>
  <si>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</si>
  <si>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</si>
  <si>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</si>
  <si>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</si>
  <si>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</si>
  <si>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</si>
  <si>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</si>
  <si>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</si>
  <si>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</si>
  <si>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</si>
  <si>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</si>
  <si>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</si>
  <si>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</si>
  <si>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</si>
  <si>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</si>
  <si>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</si>
  <si>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</si>
  <si>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</si>
  <si>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</si>
  <si>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</si>
  <si>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</si>
  <si>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</si>
  <si>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</si>
  <si>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</si>
  <si>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</si>
  <si>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</si>
  <si>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</si>
  <si>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</si>
  <si>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</si>
  <si>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</si>
  <si>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</si>
  <si>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</si>
  <si>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</si>
  <si>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</si>
  <si>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</si>
  <si>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</si>
  <si>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</si>
  <si>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</si>
  <si>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</si>
  <si>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</si>
  <si>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</si>
  <si>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</si>
  <si>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</si>
  <si>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</si>
  <si>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</si>
  <si>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</si>
  <si>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</si>
  <si>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</si>
  <si>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</si>
  <si>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</si>
  <si>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</si>
  <si>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</si>
  <si>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</si>
  <si>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</si>
  <si>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</si>
  <si>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</si>
  <si>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</si>
  <si>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</si>
  <si>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</si>
  <si>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</si>
  <si>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</si>
  <si>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</si>
  <si>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</si>
  <si>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</si>
  <si>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</si>
  <si>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</si>
  <si>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</si>
  <si>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</si>
  <si>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</si>
  <si>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</si>
  <si>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</si>
  <si>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</si>
  <si>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</si>
  <si>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</si>
  <si>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</si>
  <si>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</si>
  <si>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</si>
  <si>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</si>
  <si>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</si>
  <si>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</si>
  <si>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</si>
  <si>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</si>
  <si>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</si>
  <si>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</si>
  <si>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</si>
  <si>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</si>
  <si>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</si>
  <si>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</si>
  <si>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</si>
  <si>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</si>
  <si>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</si>
  <si>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</si>
  <si>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</si>
  <si>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</si>
  <si>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</si>
  <si>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</si>
  <si>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</si>
  <si>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</si>
  <si>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</si>
  <si>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</si>
  <si>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</si>
  <si>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</si>
  <si>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</si>
  <si>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</si>
  <si>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</si>
  <si>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</si>
  <si>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</si>
  <si>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</si>
  <si>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</si>
  <si>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</si>
  <si>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</si>
  <si>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</si>
  <si>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</si>
  <si>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</si>
  <si>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</si>
  <si>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</si>
  <si>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</si>
  <si>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</si>
  <si>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</si>
  <si>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</si>
  <si>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</si>
  <si>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</si>
  <si>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</si>
  <si>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</si>
  <si>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</si>
  <si>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</si>
  <si>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</si>
  <si>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</si>
  <si>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</si>
  <si>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</si>
  <si>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</si>
  <si>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</si>
  <si>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</si>
  <si>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</si>
  <si>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</si>
  <si>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</si>
  <si>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</si>
  <si>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</si>
  <si>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</si>
  <si>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</si>
  <si>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</si>
  <si>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</si>
  <si>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</si>
  <si>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</si>
  <si>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</si>
  <si>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</si>
  <si>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</si>
  <si>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</si>
  <si>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</si>
  <si>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</si>
  <si>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</si>
  <si>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</si>
  <si>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</si>
  <si>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</si>
  <si>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</si>
  <si>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</si>
  <si>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</si>
  <si>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</si>
  <si>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</si>
  <si>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</si>
  <si>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</si>
  <si>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</si>
  <si>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</si>
  <si>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</si>
  <si>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</si>
  <si>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</si>
  <si>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</si>
  <si>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</si>
  <si>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</si>
  <si>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</si>
  <si>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</si>
  <si>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</si>
  <si>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</si>
  <si>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</si>
  <si>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</si>
  <si>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</si>
  <si>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</si>
  <si>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</si>
  <si>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</si>
  <si>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</si>
  <si>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</si>
  <si>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</si>
  <si>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</si>
  <si>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</si>
  <si>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</si>
  <si>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</si>
  <si>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</si>
  <si>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</si>
  <si>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</si>
  <si>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</si>
  <si>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</si>
  <si>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</si>
  <si>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</si>
  <si>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</si>
  <si>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</si>
  <si>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</si>
  <si>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</si>
  <si>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</si>
  <si>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</si>
  <si>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</si>
  <si>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</si>
  <si>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</si>
  <si>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</si>
  <si>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</si>
  <si>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</si>
  <si>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</si>
  <si>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</si>
  <si>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</si>
  <si>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</si>
  <si>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</si>
  <si>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</si>
  <si>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</si>
  <si>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</si>
  <si>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</si>
  <si>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</si>
  <si>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</si>
  <si>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</si>
  <si>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</si>
  <si>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</si>
  <si>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</si>
  <si>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</si>
  <si>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</si>
  <si>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</si>
  <si>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</si>
  <si>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</si>
  <si>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</si>
  <si>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</si>
  <si>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</si>
  <si>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</si>
  <si>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</si>
  <si>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</si>
  <si>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</si>
  <si>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</si>
  <si>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</si>
  <si>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</si>
  <si>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</si>
  <si>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</si>
  <si>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</si>
  <si>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</si>
  <si>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</si>
  <si>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</si>
  <si>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</si>
  <si>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</si>
  <si>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</si>
  <si>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</si>
  <si>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</si>
  <si>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</si>
  <si>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</si>
  <si>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</si>
  <si>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</si>
  <si>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</si>
  <si>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</si>
  <si>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</si>
  <si>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</si>
  <si>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</si>
  <si>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</si>
  <si>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</si>
  <si>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</si>
  <si>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</si>
  <si>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</si>
  <si>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</si>
  <si>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</si>
  <si>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</si>
  <si>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</si>
  <si>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</si>
  <si>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</si>
  <si>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</si>
  <si>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</si>
  <si>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</si>
  <si>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</si>
  <si>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</si>
  <si>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</si>
  <si>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</si>
  <si>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</si>
  <si>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</si>
  <si>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</si>
  <si>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</si>
  <si>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</si>
  <si>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</si>
  <si>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</si>
  <si>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</si>
  <si>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</si>
  <si>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</si>
  <si>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</si>
  <si>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</si>
  <si>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</si>
  <si>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</si>
  <si>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</si>
  <si>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</si>
  <si>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</si>
  <si>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</si>
  <si>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</si>
  <si>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</si>
  <si>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</si>
  <si>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</si>
  <si>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</si>
  <si>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</si>
  <si>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</si>
  <si>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</si>
  <si>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</si>
  <si>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</si>
  <si>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</si>
  <si>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</si>
  <si>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</si>
  <si>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</si>
  <si>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</si>
  <si>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</si>
  <si>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</si>
  <si>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</si>
  <si>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</si>
  <si>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</si>
  <si>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</si>
  <si>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</si>
  <si>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</si>
  <si>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</si>
  <si>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</si>
  <si>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</si>
  <si>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</si>
  <si>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</si>
  <si>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</si>
  <si>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</si>
  <si>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</si>
  <si>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</si>
  <si>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</si>
  <si>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</si>
  <si>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</si>
  <si>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</si>
  <si>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</si>
  <si>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</si>
  <si>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</si>
  <si>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</si>
  <si>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</si>
  <si>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</si>
  <si>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</si>
  <si>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</si>
  <si>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</si>
  <si>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</si>
  <si>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</si>
  <si>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</si>
  <si>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</si>
  <si>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</si>
  <si>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</si>
  <si>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</si>
  <si>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</si>
  <si>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</si>
  <si>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</si>
  <si>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</si>
  <si>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</si>
  <si>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</si>
  <si>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</si>
  <si>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</si>
  <si>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</si>
  <si>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</si>
  <si>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</si>
  <si>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</si>
  <si>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</si>
  <si>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</si>
  <si>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</si>
  <si>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</si>
  <si>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</si>
  <si>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</si>
  <si>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</si>
  <si>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</si>
  <si>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</si>
  <si>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</si>
  <si>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</si>
  <si>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</si>
  <si>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</si>
  <si>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</si>
  <si>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</si>
  <si>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</si>
  <si>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</si>
  <si>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</si>
  <si>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</si>
  <si>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</si>
  <si>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</si>
  <si>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</si>
  <si>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</si>
  <si>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</si>
  <si>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</si>
  <si>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</si>
  <si>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</si>
  <si>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</si>
  <si>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</si>
  <si>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</si>
  <si>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</si>
  <si>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</si>
  <si>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</si>
  <si>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</si>
  <si>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</si>
  <si>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</si>
  <si>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</si>
  <si>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</si>
  <si>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</si>
  <si>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</si>
  <si>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</si>
  <si>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</si>
  <si>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</si>
  <si>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</si>
  <si>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</si>
  <si>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</si>
  <si>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</si>
  <si>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</si>
  <si>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</si>
  <si>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</si>
  <si>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</si>
  <si>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</si>
  <si>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</si>
  <si>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</si>
  <si>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</si>
  <si>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</si>
  <si>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</si>
  <si>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</si>
  <si>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</si>
  <si>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</si>
  <si>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</si>
  <si>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</si>
  <si>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</si>
  <si>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</si>
  <si>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</si>
  <si>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</si>
  <si>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</si>
  <si>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</si>
  <si>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</si>
  <si>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</si>
  <si>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</si>
  <si>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</si>
  <si>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</si>
  <si>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</si>
  <si>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</si>
  <si>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</si>
  <si>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</si>
  <si>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</si>
  <si>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</si>
  <si>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</si>
  <si>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</si>
  <si>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</si>
  <si>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</si>
  <si>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</si>
  <si>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</si>
  <si>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</si>
  <si>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</si>
  <si>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</si>
  <si>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</si>
  <si>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</si>
  <si>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</si>
  <si>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</si>
  <si>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</si>
  <si>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</si>
  <si>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</si>
  <si>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</si>
  <si>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</si>
  <si>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</si>
  <si>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</si>
  <si>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</si>
  <si>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</si>
  <si>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</si>
  <si>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</si>
  <si>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</si>
  <si>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</si>
  <si>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</si>
  <si>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</si>
  <si>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</si>
  <si>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</si>
  <si>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</si>
  <si>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</si>
  <si>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</si>
  <si>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</si>
  <si>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</si>
  <si>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</si>
  <si>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</si>
  <si>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</si>
  <si>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</si>
  <si>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</si>
  <si>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</si>
  <si>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</si>
  <si>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</si>
  <si>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</si>
  <si>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</si>
  <si>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</si>
  <si>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</si>
  <si>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</si>
  <si>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</si>
  <si>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</si>
  <si>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</si>
  <si>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</si>
  <si>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</si>
  <si>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</si>
  <si>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</si>
  <si>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</si>
  <si>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</si>
  <si>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</si>
  <si>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</si>
  <si>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</si>
  <si>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</si>
  <si>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</si>
  <si>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</si>
  <si>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</si>
  <si>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</si>
  <si>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</si>
  <si>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</si>
  <si>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</si>
  <si>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</si>
  <si>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</si>
  <si>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</si>
  <si>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</si>
  <si>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</si>
  <si>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</si>
  <si>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</si>
  <si>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</si>
  <si>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</si>
  <si>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</si>
  <si>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</si>
  <si>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</si>
  <si>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</si>
  <si>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</si>
  <si>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</si>
  <si>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</si>
  <si>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</si>
  <si>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</si>
  <si>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</si>
  <si>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</si>
  <si>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</si>
  <si>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</si>
  <si>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</si>
  <si>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</si>
  <si>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</si>
  <si>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</si>
  <si>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</si>
  <si>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</si>
  <si>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</si>
  <si>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</si>
  <si>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</si>
  <si>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</si>
  <si>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</si>
  <si>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</si>
  <si>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</si>
  <si>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</si>
  <si>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</si>
  <si>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</si>
  <si>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</si>
  <si>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</si>
  <si>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</si>
  <si>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</si>
  <si>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</si>
  <si>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</si>
  <si>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</si>
  <si>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</si>
  <si>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</si>
  <si>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</si>
  <si>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</si>
  <si>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</si>
  <si>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</si>
  <si>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</si>
  <si>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</si>
  <si>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</si>
  <si>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</si>
  <si>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</si>
  <si>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</si>
  <si>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</si>
  <si>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</si>
  <si>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</si>
  <si>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</si>
  <si>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</si>
  <si>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</si>
  <si>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</si>
  <si>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</si>
  <si>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</si>
  <si>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</si>
  <si>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</si>
  <si>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</si>
  <si>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</si>
  <si>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</si>
  <si>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</si>
  <si>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</si>
  <si>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</si>
  <si>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</si>
  <si>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</si>
  <si>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</si>
  <si>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</si>
  <si>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</si>
  <si>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</si>
  <si>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</si>
  <si>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</si>
  <si>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</si>
  <si>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</si>
  <si>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</si>
  <si>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</si>
  <si>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</si>
  <si>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</si>
  <si>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</si>
  <si>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</si>
  <si>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</si>
  <si>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</si>
  <si>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</si>
  <si>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</si>
  <si>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</si>
  <si>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</si>
  <si>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</si>
  <si>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</si>
  <si>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</si>
  <si>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</si>
  <si>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</si>
  <si>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</si>
  <si>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</si>
  <si>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</si>
  <si>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</si>
  <si>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</si>
  <si>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</si>
  <si>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</si>
  <si>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</si>
  <si>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</si>
  <si>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</si>
  <si>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</si>
  <si>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</si>
  <si>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</si>
  <si>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</si>
  <si>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</si>
  <si>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</si>
  <si>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</si>
  <si>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</si>
  <si>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</si>
  <si>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</si>
  <si>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</si>
  <si>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</si>
  <si>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</si>
  <si>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</si>
  <si>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</si>
  <si>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</si>
  <si>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</si>
  <si>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</si>
  <si>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</si>
  <si>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</si>
  <si>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</si>
  <si>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</si>
  <si>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</si>
  <si>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</si>
  <si>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</si>
  <si>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</si>
  <si>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</si>
  <si>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</si>
  <si>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</si>
  <si>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</si>
  <si>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</si>
  <si>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</si>
  <si>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</si>
  <si>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</si>
  <si>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</si>
  <si>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</si>
  <si>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</si>
  <si>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</si>
  <si>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</si>
  <si>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</si>
  <si>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</si>
  <si>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</si>
  <si>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</si>
  <si>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</si>
  <si>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</si>
  <si>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</si>
  <si>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</si>
  <si>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</si>
  <si>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</si>
  <si>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</si>
  <si>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</si>
  <si>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</si>
  <si>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</si>
  <si>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</si>
  <si>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</si>
  <si>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</si>
  <si>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</si>
  <si>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</si>
  <si>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</si>
  <si>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</si>
  <si>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</si>
  <si>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</si>
  <si>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</si>
  <si>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</si>
  <si>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</si>
  <si>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</si>
  <si>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</si>
  <si>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</si>
  <si>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</si>
  <si>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</si>
  <si>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</si>
  <si>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</si>
  <si>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</si>
  <si>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</si>
  <si>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</si>
  <si>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</si>
  <si>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</si>
  <si>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</si>
  <si>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</si>
  <si>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</si>
  <si>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</si>
  <si>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</si>
  <si>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</si>
  <si>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</si>
  <si>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</si>
  <si>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</si>
  <si>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</si>
  <si>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</si>
  <si>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</si>
  <si>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</si>
  <si>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</si>
  <si>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</si>
  <si>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</si>
  <si>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</si>
  <si>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</si>
  <si>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</si>
  <si>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</si>
  <si>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</si>
  <si>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</si>
  <si>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</si>
  <si>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</si>
  <si>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</si>
  <si>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</si>
  <si>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</si>
  <si>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</si>
  <si>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</si>
  <si>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</si>
  <si>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</si>
  <si>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</si>
  <si>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</si>
  <si>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</si>
  <si>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</si>
  <si>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</si>
  <si>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</si>
  <si>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</si>
  <si>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</si>
  <si>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</si>
  <si>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</si>
  <si>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</si>
  <si>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</si>
  <si>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</si>
  <si>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</si>
  <si>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</si>
  <si>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</si>
  <si>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</si>
  <si>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</si>
  <si>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</si>
  <si>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</si>
  <si>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</si>
  <si>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</si>
  <si>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</si>
  <si>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</si>
  <si>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</si>
  <si>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</si>
  <si>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</si>
  <si>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</si>
  <si>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</si>
  <si>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</si>
  <si>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</si>
  <si>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</si>
  <si>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</si>
  <si>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</si>
  <si>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</si>
  <si>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</si>
  <si>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</si>
  <si>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</si>
  <si>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</si>
  <si>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</si>
  <si>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</si>
  <si>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</si>
  <si>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</si>
  <si>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</si>
  <si>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</si>
  <si>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</si>
  <si>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</si>
  <si>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</si>
  <si>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</si>
  <si>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</si>
  <si>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</si>
  <si>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</si>
  <si>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</si>
  <si>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</si>
  <si>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</si>
  <si>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</si>
  <si>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</si>
  <si>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</si>
  <si>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</si>
  <si>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</si>
  <si>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</si>
  <si>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</si>
  <si>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</si>
  <si>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</si>
  <si>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</si>
  <si>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</si>
  <si>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</si>
  <si>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</si>
  <si>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</si>
  <si>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</si>
  <si>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</si>
  <si>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</si>
  <si>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</si>
  <si>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</si>
  <si>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</si>
  <si>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</si>
  <si>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</si>
  <si>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</si>
  <si>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</si>
  <si>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</si>
  <si>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</si>
  <si>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</si>
  <si>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</si>
  <si>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</si>
  <si>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</si>
  <si>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</si>
  <si>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</si>
  <si>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</si>
  <si>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</si>
  <si>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</si>
  <si>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</si>
  <si>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</si>
  <si>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</si>
  <si>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</si>
  <si>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</si>
  <si>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</si>
  <si>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</si>
  <si>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</si>
  <si>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</si>
  <si>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</si>
  <si>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</si>
  <si>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</si>
  <si>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</si>
  <si>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</si>
  <si>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</si>
  <si>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</si>
  <si>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</si>
  <si>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</si>
  <si>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</si>
  <si>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</si>
  <si>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</si>
  <si>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</si>
  <si>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</si>
  <si>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</si>
  <si>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</si>
  <si>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</si>
  <si>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</si>
  <si>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</si>
  <si>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</si>
  <si>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</si>
  <si>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</si>
  <si>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</si>
  <si>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</si>
  <si>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</si>
  <si>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</si>
  <si>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</si>
  <si>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</si>
  <si>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</si>
  <si>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</si>
  <si>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</si>
  <si>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</si>
  <si>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</si>
  <si>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</si>
  <si>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</si>
  <si>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</si>
  <si>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</si>
  <si>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</si>
  <si>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</si>
  <si>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</si>
  <si>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</si>
  <si>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</si>
  <si>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</si>
  <si>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</si>
  <si>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</si>
  <si>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</si>
  <si>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</si>
  <si>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</si>
  <si>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</si>
  <si>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</si>
  <si>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</si>
  <si>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</si>
  <si>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</si>
  <si>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</si>
  <si>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</si>
  <si>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</si>
  <si>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</si>
  <si>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</si>
  <si>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</si>
  <si>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</si>
  <si>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</si>
  <si>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</si>
  <si>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</si>
  <si>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</si>
  <si>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</si>
  <si>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</si>
  <si>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</si>
  <si>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</si>
  <si>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</si>
  <si>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</si>
  <si>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</si>
  <si>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</si>
  <si>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</si>
  <si>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</si>
  <si>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</si>
  <si>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</si>
  <si>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</si>
  <si>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</si>
  <si>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</si>
  <si>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</si>
  <si>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</si>
  <si>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</si>
  <si>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</si>
  <si>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</si>
  <si>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</si>
  <si>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</si>
  <si>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</si>
  <si>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</si>
  <si>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</si>
  <si>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</si>
  <si>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</si>
  <si>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</si>
  <si>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</si>
  <si>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</si>
  <si>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</si>
  <si>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</si>
  <si>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</si>
  <si>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</si>
  <si>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</si>
  <si>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</si>
  <si>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</si>
  <si>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</si>
  <si>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</si>
  <si>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</si>
  <si>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</si>
  <si>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</si>
  <si>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</si>
  <si>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</si>
  <si>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</si>
  <si>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</si>
  <si>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</si>
  <si>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</si>
  <si>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</si>
  <si>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</si>
  <si>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</si>
  <si>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</si>
  <si>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</si>
  <si>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</si>
  <si>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</si>
  <si>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</si>
  <si>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</si>
  <si>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</si>
  <si>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</si>
  <si>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</si>
  <si>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</si>
  <si>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</si>
  <si>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</si>
  <si>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</si>
  <si>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</si>
  <si>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</si>
  <si>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</si>
  <si>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</si>
  <si>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</si>
  <si>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</si>
  <si>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</si>
  <si>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</si>
  <si>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</si>
  <si>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</si>
  <si>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</si>
  <si>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</si>
  <si>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</si>
  <si>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</si>
  <si>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</si>
  <si>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</si>
  <si>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</si>
  <si>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</si>
  <si>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</si>
  <si>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</si>
  <si>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</si>
  <si>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</si>
  <si>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</si>
  <si>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</si>
  <si>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</si>
  <si>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</si>
  <si>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</si>
  <si>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</si>
  <si>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</si>
  <si>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</si>
  <si>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</si>
  <si>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</si>
  <si>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</si>
  <si>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</si>
  <si>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</si>
  <si>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</si>
  <si>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</si>
  <si>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</si>
  <si>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</si>
  <si>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</si>
  <si>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</si>
  <si>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</si>
  <si>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</si>
  <si>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</si>
  <si>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</si>
  <si>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</si>
  <si>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</si>
  <si>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</si>
  <si>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</si>
  <si>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</si>
  <si>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</si>
  <si>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</si>
  <si>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</si>
  <si>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</si>
  <si>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</si>
  <si>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</si>
  <si>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</si>
  <si>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</si>
  <si>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</si>
  <si>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</si>
  <si>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</si>
  <si>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</si>
  <si>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</si>
  <si>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</si>
  <si>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</si>
  <si>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</si>
  <si>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</si>
  <si>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</si>
  <si>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</si>
  <si>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</si>
  <si>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</si>
  <si>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</si>
  <si>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</si>
  <si>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</si>
  <si>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</si>
  <si>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</si>
  <si>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</si>
  <si>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</si>
  <si>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</si>
  <si>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</si>
  <si>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</si>
  <si>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</si>
  <si>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</si>
  <si>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</si>
  <si>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</si>
  <si>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</si>
  <si>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</si>
  <si>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</si>
  <si>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</si>
  <si>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</si>
  <si>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</si>
  <si>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</si>
  <si>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</si>
  <si>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</si>
  <si>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</si>
  <si>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</si>
  <si>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</si>
  <si>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</si>
  <si>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</si>
  <si>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</si>
  <si>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</si>
  <si>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</si>
  <si>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</si>
  <si>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</si>
  <si>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</si>
  <si>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</si>
  <si>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</si>
  <si>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</si>
  <si>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</si>
  <si>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</si>
  <si>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</si>
  <si>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</si>
  <si>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</si>
  <si>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</si>
  <si>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</si>
  <si>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</si>
  <si>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</si>
  <si>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</si>
  <si>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</si>
  <si>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</si>
  <si>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</si>
  <si>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</si>
  <si>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</si>
  <si>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</si>
  <si>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</si>
  <si>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</si>
  <si>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</si>
  <si>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</si>
  <si>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</si>
  <si>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</si>
  <si>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</si>
  <si>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</si>
  <si>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</si>
  <si>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</si>
  <si>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</si>
  <si>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</si>
  <si>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</si>
  <si>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</si>
  <si>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</si>
  <si>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</si>
  <si>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</si>
  <si>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</si>
  <si>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</si>
  <si>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</si>
  <si>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</si>
  <si>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</si>
  <si>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</si>
  <si>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</si>
  <si>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</si>
  <si>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</si>
  <si>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</si>
  <si>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</si>
  <si>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</si>
  <si>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</si>
  <si>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</si>
  <si>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</si>
  <si>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</si>
  <si>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</si>
  <si>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</si>
  <si>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</si>
  <si>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</si>
  <si>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</si>
  <si>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</si>
  <si>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</si>
  <si>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</si>
  <si>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</si>
  <si>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</si>
  <si>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</si>
  <si>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</si>
  <si>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</si>
  <si>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</si>
  <si>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</si>
  <si>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</si>
  <si>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</si>
  <si>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</si>
  <si>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</si>
  <si>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</si>
  <si>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</si>
  <si>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</si>
  <si>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</si>
  <si>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</si>
  <si>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</si>
  <si>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</si>
  <si>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</si>
  <si>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</si>
  <si>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</si>
  <si>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</si>
  <si>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</si>
  <si>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</si>
  <si>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</si>
  <si>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</si>
  <si>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</si>
  <si>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</si>
  <si>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</si>
  <si>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</si>
  <si>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</si>
  <si>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</si>
  <si>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</si>
  <si>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</si>
  <si>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</si>
  <si>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</si>
  <si>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</si>
  <si>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</si>
  <si>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</si>
  <si>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</si>
  <si>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</si>
  <si>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</si>
  <si>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</si>
  <si>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</si>
  <si>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</si>
  <si>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</si>
  <si>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</si>
  <si>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</si>
  <si>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</si>
  <si>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</si>
  <si>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</si>
  <si>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</si>
  <si>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</si>
  <si>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</si>
  <si>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</si>
  <si>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</si>
  <si>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</si>
  <si>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</si>
  <si>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</si>
  <si>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</si>
  <si>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</si>
  <si>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</si>
  <si>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</si>
  <si>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</si>
  <si>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</si>
  <si>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</si>
  <si>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</si>
  <si>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</si>
  <si>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</si>
  <si>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</si>
  <si>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</si>
  <si>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</si>
  <si>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</si>
  <si>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</si>
  <si>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</si>
  <si>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</si>
  <si>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</si>
  <si>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</si>
  <si>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</si>
  <si>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</si>
  <si>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</si>
  <si>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</si>
  <si>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</si>
  <si>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</si>
  <si>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</si>
  <si>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</si>
  <si>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</si>
  <si>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</si>
  <si>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</si>
  <si>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</si>
  <si>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</si>
  <si>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</si>
  <si>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</si>
  <si>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</si>
  <si>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</si>
  <si>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</si>
  <si>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</si>
  <si>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</si>
  <si>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</si>
  <si>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</si>
  <si>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</si>
  <si>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</si>
  <si>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</si>
  <si>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</si>
  <si>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</si>
  <si>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</si>
  <si>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</si>
  <si>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</si>
  <si>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</si>
  <si>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</si>
  <si>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</si>
  <si>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</si>
  <si>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</si>
  <si>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</si>
  <si>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</si>
  <si>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</si>
  <si>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</si>
  <si>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</si>
  <si>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</si>
  <si>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</si>
  <si>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</si>
  <si>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</si>
  <si>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</si>
  <si>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</si>
  <si>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</si>
  <si>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</si>
  <si>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</si>
  <si>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</si>
  <si>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</si>
  <si>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</si>
  <si>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</si>
  <si>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</si>
  <si>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</si>
  <si>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</si>
  <si>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</si>
  <si>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</si>
  <si>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</si>
  <si>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</si>
  <si>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</si>
  <si>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</si>
  <si>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</si>
  <si>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</si>
  <si>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</si>
  <si>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</si>
  <si>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</si>
  <si>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</si>
  <si>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</si>
  <si>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</si>
  <si>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</si>
  <si>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</si>
  <si>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</si>
  <si>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</si>
  <si>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</si>
  <si>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</si>
  <si>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</si>
  <si>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</si>
  <si>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</si>
  <si>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</si>
  <si>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</si>
  <si>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</si>
  <si>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</si>
  <si>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</si>
  <si>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</si>
  <si>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</si>
  <si>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</si>
  <si>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</si>
  <si>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</si>
  <si>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</si>
  <si>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</si>
  <si>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</si>
  <si>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</si>
  <si>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</si>
  <si>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</si>
  <si>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</si>
  <si>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</si>
  <si>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</si>
  <si>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</si>
  <si>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</si>
  <si>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</si>
  <si>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</si>
  <si>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</si>
  <si>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</si>
  <si>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</si>
  <si>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</si>
  <si>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</si>
  <si>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</si>
  <si>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</si>
  <si>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</si>
  <si>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</si>
  <si>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</si>
  <si>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</si>
  <si>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</si>
  <si>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</si>
  <si>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</si>
  <si>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</si>
  <si>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</si>
  <si>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</si>
  <si>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</si>
  <si>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</si>
  <si>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</si>
  <si>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</si>
  <si>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</si>
  <si>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</si>
  <si>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</si>
  <si>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</si>
  <si>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</si>
  <si>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</si>
  <si>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</si>
  <si>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</si>
  <si>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</si>
  <si>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</si>
  <si>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</si>
  <si>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</si>
  <si>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</si>
  <si>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</si>
  <si>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</si>
  <si>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</si>
  <si>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</si>
  <si>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</si>
  <si>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</si>
  <si>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</si>
  <si>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</si>
  <si>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</si>
  <si>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</si>
  <si>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</si>
  <si>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</si>
  <si>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</si>
  <si>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</si>
  <si>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</si>
  <si>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</si>
  <si>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</si>
  <si>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</si>
  <si>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</si>
  <si>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</si>
  <si>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</si>
  <si>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</si>
  <si>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</si>
  <si>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</si>
  <si>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</si>
  <si>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</si>
  <si>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</si>
  <si>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</si>
  <si>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</si>
  <si>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</si>
  <si>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</si>
  <si>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</si>
  <si>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</si>
  <si>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</si>
  <si>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</si>
  <si>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</si>
  <si>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</si>
  <si>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</si>
  <si>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</si>
  <si>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</si>
  <si>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</si>
  <si>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</si>
  <si>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</si>
  <si>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</si>
  <si>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</si>
  <si>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</si>
  <si>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</si>
  <si>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</si>
  <si>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</si>
  <si>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</si>
  <si>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</si>
  <si>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</si>
  <si>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</si>
  <si>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</si>
  <si>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</si>
  <si>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</si>
  <si>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</si>
  <si>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</si>
  <si>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</si>
  <si>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</si>
  <si>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</si>
  <si>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</si>
  <si>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</si>
  <si>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</si>
  <si>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</si>
  <si>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</si>
  <si>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</si>
  <si>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</si>
  <si>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</si>
  <si>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</si>
  <si>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</si>
  <si>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</si>
  <si>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</si>
  <si>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</si>
  <si>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</si>
  <si>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</si>
  <si>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</si>
  <si>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</si>
  <si>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</si>
  <si>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</si>
  <si>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</si>
  <si>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</si>
  <si>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</si>
  <si>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</si>
  <si>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</si>
  <si>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</si>
  <si>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</si>
  <si>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</si>
  <si>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</si>
  <si>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</si>
  <si>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</si>
  <si>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</si>
  <si>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</si>
  <si>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</si>
  <si>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</si>
  <si>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</si>
  <si>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</si>
  <si>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</si>
  <si>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</si>
  <si>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</si>
  <si>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</si>
  <si>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</si>
  <si>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</si>
  <si>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</si>
  <si>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</si>
  <si>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</si>
  <si>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</si>
  <si>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</si>
  <si>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</si>
  <si>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</si>
  <si>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</si>
  <si>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</si>
  <si>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</si>
  <si>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</si>
  <si>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</si>
  <si>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</si>
  <si>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</si>
  <si>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</si>
  <si>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</si>
  <si>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</si>
  <si>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</si>
  <si>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</si>
  <si>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</si>
  <si>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</si>
  <si>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</si>
  <si>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</si>
  <si>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</si>
  <si>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</si>
  <si>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</si>
  <si>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</si>
  <si>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</si>
  <si>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</si>
  <si>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</si>
  <si>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</si>
  <si>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</si>
  <si>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</si>
  <si>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</si>
  <si>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</si>
  <si>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</si>
  <si>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</si>
  <si>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</si>
  <si>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</si>
  <si>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</si>
  <si>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</si>
  <si>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</si>
  <si>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</si>
  <si>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</si>
  <si>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</si>
  <si>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</si>
  <si>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</si>
  <si>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</si>
  <si>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</si>
  <si>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</si>
  <si>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</si>
  <si>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</si>
  <si>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</si>
  <si>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</si>
  <si>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</si>
  <si>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</si>
  <si>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</si>
  <si>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</si>
  <si>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</si>
  <si>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</si>
  <si>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</si>
  <si>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</si>
  <si>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</si>
  <si>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</si>
  <si>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</si>
  <si>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</si>
  <si>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</si>
  <si>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</si>
  <si>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</si>
  <si>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</si>
  <si>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</si>
  <si>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</si>
  <si>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</si>
  <si>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</si>
  <si>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</si>
  <si>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</si>
  <si>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</si>
  <si>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</si>
  <si>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</si>
  <si>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</si>
  <si>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</si>
  <si>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</si>
  <si>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</si>
  <si>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</si>
  <si>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</si>
  <si>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</si>
  <si>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</si>
  <si>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</si>
  <si>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</si>
  <si>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</si>
  <si>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</si>
  <si>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</si>
  <si>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</si>
  <si>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</si>
  <si>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</si>
  <si>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</si>
  <si>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</si>
  <si>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</si>
  <si>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</si>
  <si>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</si>
  <si>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</si>
  <si>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</si>
  <si>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</si>
  <si>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</si>
  <si>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</si>
  <si>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</si>
  <si>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</si>
  <si>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</si>
  <si>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</si>
  <si>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</si>
  <si>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</si>
  <si>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</si>
  <si>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</si>
  <si>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</si>
  <si>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</si>
  <si>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</si>
  <si>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</si>
  <si>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</si>
  <si>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</si>
  <si>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</si>
  <si>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</si>
  <si>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</si>
  <si>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</si>
  <si>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</si>
  <si>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</si>
  <si>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</si>
  <si>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</si>
  <si>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</si>
  <si>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</si>
  <si>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</si>
  <si>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</si>
  <si>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</si>
  <si>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</si>
  <si>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</si>
  <si>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</si>
  <si>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</si>
  <si>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</si>
  <si>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</si>
  <si>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</si>
  <si>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</si>
  <si>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</si>
  <si>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</si>
  <si>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</si>
  <si>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</si>
  <si>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</si>
  <si>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</si>
  <si>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</si>
  <si>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</si>
  <si>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</si>
  <si>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</si>
  <si>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</si>
  <si>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</si>
  <si>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</si>
  <si>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</si>
  <si>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</si>
  <si>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</si>
  <si>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</si>
  <si>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</si>
  <si>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</si>
  <si>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</si>
  <si>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</si>
  <si>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</si>
  <si>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</si>
  <si>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</si>
  <si>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</si>
  <si>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</si>
  <si>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</si>
  <si>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</si>
  <si>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</si>
  <si>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</si>
  <si>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</si>
  <si>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</si>
  <si>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</si>
  <si>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</si>
  <si>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</si>
  <si>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</si>
  <si>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</si>
  <si>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</si>
  <si>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</si>
  <si>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</si>
  <si>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</si>
  <si>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</si>
  <si>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</si>
  <si>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</si>
  <si>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</si>
  <si>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</si>
  <si>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</si>
  <si>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</si>
  <si>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</si>
  <si>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</si>
  <si>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</si>
  <si>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</si>
  <si>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</si>
  <si>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</si>
  <si>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</si>
  <si>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</si>
  <si>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</si>
  <si>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</si>
  <si>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</si>
  <si>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</si>
  <si>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</si>
  <si>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</si>
  <si>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</si>
  <si>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</si>
  <si>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</si>
  <si>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</si>
  <si>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</si>
  <si>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</si>
  <si>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</si>
  <si>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</si>
  <si>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</si>
  <si>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</si>
  <si>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</si>
  <si>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</si>
  <si>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</si>
  <si>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</si>
  <si>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</si>
  <si>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</si>
  <si>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</si>
  <si>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</si>
  <si>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</si>
  <si>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</si>
  <si>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</si>
  <si>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</si>
  <si>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</si>
  <si>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</si>
  <si>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</si>
  <si>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</si>
  <si>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</si>
  <si>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</si>
  <si>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</si>
  <si>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</si>
  <si>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</si>
  <si>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</si>
  <si>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</si>
  <si>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</si>
  <si>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</si>
  <si>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</si>
  <si>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</si>
  <si>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</si>
  <si>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</si>
  <si>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</si>
  <si>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</si>
  <si>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</si>
  <si>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</si>
  <si>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</si>
  <si>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</si>
  <si>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</si>
  <si>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</si>
  <si>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</si>
  <si>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</si>
  <si>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</si>
  <si>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</si>
  <si>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</si>
  <si>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</si>
  <si>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</si>
  <si>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</si>
  <si>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</si>
  <si>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</si>
  <si>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</si>
  <si>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</si>
  <si>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</si>
  <si>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</si>
  <si>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</si>
  <si>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</si>
  <si>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</si>
  <si>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</si>
  <si>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</si>
  <si>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</si>
  <si>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</si>
  <si>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</si>
  <si>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</si>
  <si>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</si>
  <si>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</si>
  <si>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</si>
  <si>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</si>
  <si>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</si>
  <si>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</si>
  <si>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</si>
  <si>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</si>
  <si>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</si>
  <si>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</si>
  <si>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</si>
  <si>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</si>
  <si>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</si>
  <si>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</si>
  <si>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</si>
  <si>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</si>
  <si>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</si>
  <si>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</si>
  <si>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</si>
  <si>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</si>
  <si>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</si>
  <si>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</si>
  <si>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</si>
  <si>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</si>
  <si>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</si>
  <si>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</si>
  <si>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</si>
  <si>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</si>
  <si>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</si>
  <si>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</si>
  <si>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</si>
  <si>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</si>
  <si>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</si>
  <si>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</si>
  <si>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</si>
  <si>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</si>
  <si>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</si>
  <si>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</si>
  <si>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</si>
  <si>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</si>
  <si>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</si>
  <si>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</si>
  <si>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</si>
  <si>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</si>
  <si>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</si>
  <si>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</si>
  <si>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</si>
  <si>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</si>
  <si>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</si>
  <si>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</si>
  <si>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</si>
  <si>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</si>
  <si>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</si>
  <si>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</si>
  <si>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</si>
  <si>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</si>
  <si>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</si>
  <si>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</si>
  <si>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</si>
  <si>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</si>
  <si>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</si>
  <si>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</si>
  <si>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</si>
  <si>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</si>
  <si>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</si>
  <si>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</si>
  <si>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</si>
  <si>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</si>
  <si>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</si>
  <si>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</si>
  <si>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</si>
  <si>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</si>
  <si>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</si>
  <si>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</si>
  <si>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</si>
  <si>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</si>
  <si>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</si>
  <si>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</si>
  <si>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</si>
  <si>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</si>
  <si>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</si>
  <si>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</si>
  <si>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</si>
  <si>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</si>
  <si>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</si>
  <si>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</si>
  <si>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</si>
  <si>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</si>
  <si>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</si>
  <si>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</si>
  <si>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</si>
  <si>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</si>
  <si>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</si>
  <si>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</si>
  <si>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</si>
  <si>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</si>
  <si>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</si>
  <si>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</si>
  <si>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</si>
  <si>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</si>
  <si>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</si>
  <si>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</si>
  <si>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</si>
  <si>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</si>
  <si>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</si>
  <si>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</si>
  <si>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</si>
  <si>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</si>
  <si>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</si>
  <si>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</si>
  <si>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</si>
  <si>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</si>
  <si>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</si>
  <si>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</si>
  <si>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</si>
  <si>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</si>
  <si>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</si>
  <si>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</si>
  <si>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</si>
  <si>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</si>
  <si>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</si>
  <si>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</si>
  <si>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</si>
  <si>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</si>
  <si>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</si>
  <si>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</si>
  <si>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</si>
  <si>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</si>
  <si>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</si>
  <si>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</si>
  <si>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</si>
  <si>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</si>
  <si>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</si>
  <si>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</si>
  <si>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</si>
  <si>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</si>
  <si>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</si>
  <si>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</si>
  <si>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</si>
  <si>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</si>
  <si>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</si>
  <si>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</si>
  <si>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</si>
  <si>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</si>
  <si>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</si>
  <si>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</si>
  <si>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</si>
  <si>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</si>
  <si>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</si>
  <si>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</si>
  <si>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</si>
  <si>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</si>
  <si>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</si>
  <si>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</si>
  <si>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</si>
  <si>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</si>
  <si>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</si>
  <si>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</si>
  <si>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</si>
  <si>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</si>
  <si>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</si>
  <si>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</si>
  <si>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</si>
  <si>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</si>
  <si>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</si>
  <si>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</si>
  <si>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</si>
  <si>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</si>
  <si>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</si>
  <si>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</si>
  <si>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</si>
  <si>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</si>
  <si>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</si>
  <si>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</si>
  <si>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</si>
  <si>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</si>
  <si>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</si>
  <si>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</si>
  <si>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</si>
  <si>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</si>
  <si>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</si>
  <si>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</si>
  <si>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</si>
  <si>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</si>
  <si>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</si>
  <si>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</si>
  <si>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</si>
  <si>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</si>
  <si>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</si>
  <si>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</si>
  <si>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</si>
  <si>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</si>
  <si>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</si>
  <si>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</si>
  <si>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</si>
  <si>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</si>
  <si>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</si>
  <si>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</si>
  <si>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</si>
  <si>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</si>
  <si>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</si>
  <si>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</si>
  <si>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</si>
  <si>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</si>
  <si>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</si>
  <si>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</si>
  <si>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</si>
  <si>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</si>
  <si>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</si>
  <si>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</si>
  <si>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</si>
  <si>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</si>
  <si>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</si>
  <si>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</si>
  <si>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</si>
  <si>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</si>
  <si>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</si>
  <si>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</si>
  <si>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</si>
  <si>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</si>
  <si>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</si>
  <si>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</si>
  <si>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</si>
  <si>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</si>
  <si>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</si>
  <si>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</si>
  <si>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</si>
  <si>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</si>
  <si>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</si>
  <si>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</si>
  <si>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</si>
  <si>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</si>
  <si>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</si>
  <si>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</si>
  <si>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</si>
  <si>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</si>
  <si>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</si>
  <si>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</si>
  <si>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</si>
  <si>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</si>
  <si>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</si>
  <si>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</si>
  <si>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</si>
  <si>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</si>
  <si>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</si>
  <si>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</si>
  <si>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</si>
  <si>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</si>
  <si>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</si>
  <si>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</si>
  <si>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</si>
  <si>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</si>
  <si>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</si>
  <si>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</si>
  <si>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</si>
  <si>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</si>
  <si>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</si>
  <si>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</si>
  <si>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</si>
  <si>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</si>
  <si>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</si>
  <si>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</si>
  <si>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</si>
  <si>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</si>
  <si>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</si>
  <si>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</si>
  <si>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</si>
  <si>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</si>
  <si>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</si>
  <si>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</si>
  <si>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</si>
  <si>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</si>
  <si>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</si>
  <si>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</si>
  <si>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</si>
  <si>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</si>
  <si>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</si>
  <si>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</si>
  <si>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</si>
  <si>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</si>
  <si>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</si>
  <si>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</si>
  <si>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</si>
  <si>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</si>
  <si>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</si>
  <si>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</si>
  <si>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</si>
  <si>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</si>
  <si>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</si>
  <si>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</si>
  <si>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</si>
  <si>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</si>
  <si>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</si>
  <si>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</si>
  <si>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</si>
  <si>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</si>
  <si>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</si>
  <si>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</si>
  <si>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</si>
  <si>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</si>
  <si>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</si>
  <si>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</si>
  <si>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</si>
  <si>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</si>
  <si>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</si>
  <si>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</si>
  <si>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</si>
  <si>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</si>
  <si>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</si>
  <si>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</si>
  <si>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</si>
  <si>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</si>
  <si>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</si>
  <si>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</si>
  <si>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</si>
  <si>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</si>
  <si>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</si>
  <si>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</si>
  <si>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</si>
  <si>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</si>
  <si>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</si>
  <si>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</si>
  <si>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</si>
  <si>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</si>
  <si>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</si>
  <si>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</si>
  <si>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</si>
  <si>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</si>
  <si>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</si>
  <si>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</si>
  <si>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</si>
  <si>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</si>
  <si>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</si>
  <si>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</si>
  <si>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</si>
  <si>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</si>
  <si>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</si>
  <si>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</si>
  <si>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</si>
  <si>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</si>
  <si>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</si>
  <si>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</si>
  <si>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</si>
  <si>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</si>
  <si>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</si>
  <si>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</si>
  <si>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</si>
  <si>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</si>
  <si>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</si>
  <si>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</si>
  <si>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</si>
  <si>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</si>
  <si>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</si>
  <si>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</si>
  <si>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</si>
  <si>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</si>
  <si>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</si>
  <si>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</si>
  <si>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</si>
  <si>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</si>
  <si>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</si>
  <si>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</si>
  <si>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</si>
  <si>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</si>
  <si>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</si>
  <si>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</si>
  <si>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</si>
  <si>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</si>
  <si>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</si>
  <si>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</si>
  <si>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</si>
  <si>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</si>
  <si>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</si>
  <si>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</si>
  <si>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</si>
  <si>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</si>
  <si>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</si>
  <si>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</si>
  <si>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</si>
  <si>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</si>
  <si>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</si>
  <si>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</si>
  <si>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</si>
  <si>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</si>
  <si>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</si>
  <si>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</si>
  <si>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</si>
  <si>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</si>
  <si>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</si>
  <si>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</si>
  <si>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</si>
  <si>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</si>
  <si>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</si>
  <si>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</si>
  <si>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</si>
  <si>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</si>
  <si>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</si>
  <si>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</si>
  <si>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</si>
  <si>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</si>
  <si>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</si>
  <si>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</si>
  <si>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</si>
  <si>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</si>
  <si>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</si>
  <si>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</si>
  <si>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</si>
  <si>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</si>
  <si>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</si>
  <si>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</si>
  <si>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</si>
  <si>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</si>
  <si>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</si>
  <si>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</si>
  <si>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</si>
  <si>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</si>
  <si>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</si>
  <si>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</si>
  <si>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</si>
  <si>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</si>
  <si>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</si>
  <si>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</si>
  <si>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</si>
  <si>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</si>
  <si>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</si>
  <si>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</si>
  <si>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</si>
  <si>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</si>
  <si>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</si>
  <si>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</si>
  <si>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</si>
  <si>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</si>
  <si>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</si>
  <si>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</si>
  <si>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</si>
  <si>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</si>
  <si>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</si>
  <si>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</si>
  <si>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</si>
  <si>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</si>
  <si>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</si>
  <si>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</si>
  <si>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</si>
  <si>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</si>
  <si>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</si>
  <si>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</si>
  <si>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</si>
  <si>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</si>
  <si>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</si>
  <si>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</si>
  <si>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</si>
  <si>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</si>
  <si>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</si>
  <si>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</si>
  <si>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</si>
  <si>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</si>
  <si>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</si>
  <si>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</si>
  <si>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</si>
  <si>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</si>
  <si>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</si>
  <si>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</si>
  <si>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</si>
  <si>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</si>
  <si>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</si>
  <si>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</si>
  <si>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</si>
  <si>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</si>
  <si>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</si>
  <si>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</si>
  <si>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</si>
  <si>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</si>
  <si>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</si>
  <si>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</si>
  <si>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</si>
  <si>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</si>
  <si>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</si>
  <si>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</si>
  <si>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</si>
  <si>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</si>
  <si>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</si>
  <si>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</si>
  <si>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</si>
  <si>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</si>
  <si>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</si>
  <si>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</si>
  <si>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</si>
  <si>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</si>
  <si>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</si>
  <si>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</si>
  <si>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</si>
  <si>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</si>
  <si>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</si>
  <si>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</si>
  <si>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</si>
  <si>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</si>
  <si>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</si>
  <si>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</si>
  <si>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</si>
  <si>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</si>
  <si>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</si>
  <si>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</si>
  <si>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</si>
  <si>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</si>
  <si>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</si>
  <si>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</si>
  <si>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</si>
  <si>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</si>
  <si>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</si>
  <si>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</si>
  <si>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</si>
  <si>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</si>
  <si>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</si>
  <si>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</si>
  <si>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</si>
  <si>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</si>
  <si>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</si>
  <si>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</si>
  <si>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</si>
  <si>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</si>
  <si>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</si>
  <si>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</si>
  <si>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</si>
  <si>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</si>
  <si>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</si>
  <si>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</si>
  <si>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</si>
  <si>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</si>
  <si>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</si>
  <si>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</si>
  <si>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</si>
  <si>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</si>
  <si>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</si>
  <si>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</si>
  <si>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</si>
  <si>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</si>
  <si>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</si>
  <si>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</si>
  <si>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</si>
  <si>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</si>
  <si>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</si>
  <si>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</si>
  <si>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</si>
  <si>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</si>
  <si>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</si>
  <si>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</si>
  <si>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</si>
  <si>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</si>
  <si>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</si>
  <si>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</si>
  <si>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</si>
  <si>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</si>
  <si>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</si>
  <si>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</si>
  <si>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</si>
  <si>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</si>
  <si>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</si>
  <si>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</si>
  <si>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</si>
  <si>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</si>
  <si>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</si>
  <si>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</si>
  <si>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</si>
  <si>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</si>
  <si>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</si>
  <si>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</si>
  <si>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</si>
  <si>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</si>
  <si>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</si>
  <si>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</si>
  <si>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</si>
  <si>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</si>
  <si>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</si>
  <si>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</si>
  <si>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</si>
  <si>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</si>
  <si>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</si>
  <si>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</si>
  <si>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</si>
  <si>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</si>
  <si>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</si>
  <si>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</si>
  <si>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</si>
  <si>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</si>
  <si>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</si>
  <si>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</si>
  <si>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</si>
  <si>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</si>
  <si>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</si>
  <si>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</si>
  <si>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</si>
  <si>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</si>
  <si>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</si>
  <si>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</si>
  <si>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</si>
  <si>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</si>
  <si>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</si>
  <si>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</si>
  <si>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</si>
  <si>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</si>
  <si>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</si>
  <si>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</si>
  <si>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</si>
  <si>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</si>
  <si>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</si>
  <si>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</si>
  <si>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</si>
  <si>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</si>
  <si>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</si>
  <si>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</si>
  <si>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</si>
  <si>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</si>
  <si>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</si>
  <si>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</si>
  <si>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</si>
  <si>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</si>
  <si>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</si>
  <si>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</si>
  <si>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</si>
  <si>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</si>
  <si>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</si>
  <si>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</si>
  <si>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</si>
  <si>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</si>
  <si>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</si>
  <si>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</si>
  <si>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</si>
  <si>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</si>
  <si>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</si>
  <si>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</si>
  <si>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</si>
  <si>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</si>
  <si>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</si>
  <si>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</si>
  <si>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</si>
  <si>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</si>
  <si>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</si>
  <si>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</si>
  <si>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</si>
  <si>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</si>
  <si>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</si>
  <si>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</si>
  <si>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</si>
  <si>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</si>
  <si>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</si>
  <si>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</si>
  <si>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</si>
  <si>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</si>
  <si>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</si>
  <si>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</si>
  <si>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</si>
  <si>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</si>
  <si>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</si>
  <si>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</si>
  <si>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</si>
  <si>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</si>
  <si>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</si>
  <si>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</si>
  <si>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</si>
  <si>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</si>
  <si>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</si>
  <si>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</si>
  <si>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</si>
  <si>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</si>
  <si>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</si>
  <si>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</si>
  <si>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</si>
  <si>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</si>
  <si>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</si>
  <si>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</si>
  <si>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</si>
  <si>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</si>
  <si>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</si>
  <si>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</si>
  <si>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</si>
  <si>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</si>
  <si>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</si>
  <si>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</si>
  <si>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</si>
  <si>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</si>
  <si>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</si>
  <si>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</si>
  <si>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</si>
  <si>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</si>
  <si>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</si>
  <si>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</si>
  <si>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</si>
  <si>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</si>
  <si>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</si>
  <si>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</si>
  <si>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</si>
  <si>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</si>
  <si>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</si>
  <si>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</si>
  <si>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</si>
  <si>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</si>
  <si>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</si>
  <si>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</si>
  <si>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</si>
  <si>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</si>
  <si>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</si>
  <si>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</si>
  <si>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</si>
  <si>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</si>
  <si>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</si>
  <si>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</si>
  <si>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</si>
  <si>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</si>
  <si>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</si>
  <si>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</si>
  <si>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</si>
  <si>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</si>
  <si>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</si>
  <si>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</si>
  <si>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</si>
  <si>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</si>
  <si>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</si>
  <si>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</si>
  <si>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</si>
  <si>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</si>
  <si>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</si>
  <si>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</si>
  <si>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</si>
  <si>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</si>
  <si>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</si>
  <si>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</si>
  <si>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</si>
  <si>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</si>
  <si>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</si>
  <si>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</si>
  <si>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</si>
  <si>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</si>
  <si>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</si>
  <si>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</si>
  <si>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</si>
  <si>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</si>
  <si>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</si>
  <si>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</si>
  <si>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</si>
  <si>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</si>
  <si>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</si>
  <si>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</si>
  <si>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</si>
  <si>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</si>
  <si>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</si>
  <si>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</si>
  <si>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</si>
  <si>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</si>
  <si>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</si>
  <si>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</si>
  <si>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</si>
  <si>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</si>
  <si>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</si>
  <si>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</si>
  <si>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</si>
  <si>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</si>
  <si>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</si>
  <si>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</si>
  <si>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</si>
  <si>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</si>
  <si>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</si>
  <si>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</si>
  <si>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</si>
  <si>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</si>
  <si>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</si>
  <si>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</si>
  <si>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</si>
  <si>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</si>
  <si>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</si>
  <si>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</si>
  <si>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</si>
  <si>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</si>
  <si>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</si>
  <si>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</si>
  <si>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</si>
  <si>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</si>
  <si>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</si>
  <si>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</si>
  <si>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</si>
  <si>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</si>
  <si>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</si>
  <si>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</si>
  <si>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</si>
  <si>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</si>
  <si>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</si>
  <si>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</si>
  <si>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</si>
  <si>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</si>
  <si>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</si>
  <si>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</si>
  <si>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</si>
  <si>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</si>
  <si>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</si>
  <si>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</si>
  <si>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</si>
  <si>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</si>
  <si>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</si>
  <si>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</si>
  <si>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</si>
  <si>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</si>
  <si>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</si>
  <si>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</si>
  <si>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</si>
  <si>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</si>
  <si>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</si>
  <si>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</si>
  <si>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</si>
  <si>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</si>
  <si>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</si>
  <si>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</si>
  <si>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</si>
  <si>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</si>
  <si>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</si>
  <si>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</si>
  <si>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</si>
  <si>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</si>
  <si>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</si>
  <si>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</si>
  <si>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</si>
  <si>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</si>
  <si>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</si>
  <si>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</si>
  <si>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</si>
  <si>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</si>
  <si>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</si>
  <si>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</si>
  <si>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</si>
  <si>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</si>
  <si>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</si>
  <si>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</si>
  <si>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</si>
  <si>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</si>
  <si>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</si>
  <si>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</si>
  <si>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</si>
  <si>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</si>
  <si>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</si>
  <si>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</si>
  <si>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</si>
  <si>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</si>
  <si>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</si>
  <si>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</si>
  <si>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</si>
  <si>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</si>
  <si>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</si>
  <si>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</si>
  <si>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</si>
  <si>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</si>
  <si>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</si>
  <si>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</si>
  <si>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</si>
  <si>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</si>
  <si>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</si>
  <si>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</si>
  <si>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</si>
  <si>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</si>
  <si>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</si>
  <si>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</si>
  <si>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</si>
  <si>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</si>
  <si>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</si>
  <si>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</si>
  <si>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</si>
  <si>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</si>
  <si>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</si>
  <si>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</si>
  <si>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</si>
  <si>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</si>
  <si>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</si>
  <si>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</si>
  <si>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</si>
  <si>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</si>
  <si>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</si>
  <si>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</si>
  <si>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</si>
  <si>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</si>
  <si>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</si>
  <si>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</si>
  <si>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</si>
  <si>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</si>
  <si>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</si>
  <si>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</si>
  <si>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</si>
  <si>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</si>
  <si>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</si>
  <si>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</si>
  <si>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</si>
  <si>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</si>
  <si>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</si>
  <si>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</si>
  <si>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</si>
  <si>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</si>
  <si>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</si>
  <si>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</si>
  <si>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</si>
  <si>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</si>
  <si>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</si>
  <si>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</si>
  <si>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</si>
  <si>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</si>
  <si>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</si>
  <si>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</si>
  <si>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</si>
  <si>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</si>
  <si>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</si>
  <si>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</si>
  <si>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</si>
  <si>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</si>
  <si>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</si>
  <si>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</si>
  <si>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</si>
  <si>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</si>
  <si>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</si>
  <si>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</si>
  <si>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</si>
  <si>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</si>
  <si>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</si>
  <si>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</si>
  <si>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</si>
  <si>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</si>
  <si>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</si>
  <si>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</si>
  <si>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</si>
  <si>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</si>
  <si>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</si>
  <si>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</si>
  <si>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</si>
  <si>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</si>
  <si>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</si>
  <si>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</si>
  <si>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</si>
  <si>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</si>
  <si>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</si>
  <si>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</si>
  <si>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</si>
  <si>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</si>
  <si>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</si>
  <si>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</si>
  <si>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</si>
  <si>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</si>
  <si>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</si>
  <si>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</si>
  <si>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</si>
  <si>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</si>
  <si>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</si>
  <si>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</si>
  <si>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</si>
  <si>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</si>
  <si>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</si>
  <si>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</si>
  <si>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</si>
  <si>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</si>
  <si>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</si>
  <si>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</si>
  <si>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</si>
  <si>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</si>
  <si>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</si>
  <si>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</si>
  <si>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</si>
  <si>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</si>
  <si>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</si>
  <si>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</si>
  <si>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</si>
  <si>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</si>
  <si>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</si>
  <si>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</si>
  <si>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</si>
  <si>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</si>
  <si>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</si>
  <si>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</si>
  <si>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</si>
  <si>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</si>
  <si>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</si>
  <si>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</si>
  <si>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</si>
  <si>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</si>
  <si>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</si>
  <si>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</si>
  <si>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</si>
  <si>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</si>
  <si>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</si>
  <si>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</si>
  <si>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</si>
  <si>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</si>
  <si>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</si>
  <si>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</si>
  <si>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</si>
  <si>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</si>
  <si>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</si>
  <si>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</si>
  <si>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</si>
  <si>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</si>
  <si>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</si>
  <si>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</si>
  <si>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</si>
  <si>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</si>
  <si>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</si>
  <si>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</si>
  <si>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</si>
  <si>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</si>
  <si>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</si>
  <si>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</si>
  <si>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</si>
  <si>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</si>
  <si>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</si>
  <si>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</si>
  <si>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</si>
  <si>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</si>
  <si>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</si>
  <si>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</si>
  <si>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</si>
  <si>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</si>
  <si>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</si>
  <si>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</si>
  <si>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</si>
  <si>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</si>
  <si>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</si>
  <si>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</si>
  <si>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</si>
  <si>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</si>
  <si>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</si>
  <si>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</si>
  <si>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</si>
  <si>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</si>
  <si>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</si>
  <si>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</si>
  <si>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</si>
  <si>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</si>
  <si>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</si>
  <si>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</si>
  <si>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</si>
  <si>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</si>
  <si>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</si>
  <si>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</si>
  <si>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</si>
  <si>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</si>
  <si>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</si>
  <si>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</si>
  <si>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</si>
  <si>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</si>
  <si>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</si>
  <si>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</si>
  <si>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</si>
  <si>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</si>
  <si>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</si>
  <si>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</si>
  <si>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</si>
  <si>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</si>
  <si>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</si>
  <si>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</si>
  <si>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</si>
  <si>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</si>
  <si>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</si>
  <si>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</si>
  <si>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</si>
  <si>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</si>
  <si>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</si>
  <si>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</si>
  <si>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</si>
  <si>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</si>
  <si>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</si>
  <si>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</si>
  <si>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</si>
  <si>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</si>
  <si>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</si>
  <si>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</si>
  <si>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</si>
  <si>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</si>
  <si>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</si>
  <si>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</si>
  <si>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</si>
  <si>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</si>
  <si>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</si>
  <si>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</si>
  <si>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</si>
  <si>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</si>
  <si>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</si>
  <si>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</si>
  <si>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</si>
  <si>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</si>
  <si>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</si>
  <si>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</si>
  <si>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</si>
  <si>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</si>
  <si>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</si>
  <si>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</si>
  <si>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</si>
  <si>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</si>
  <si>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</si>
  <si>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</si>
  <si>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</si>
  <si>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</si>
  <si>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</si>
  <si>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</si>
  <si>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</si>
  <si>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</si>
  <si>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</si>
  <si>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</si>
  <si>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</si>
  <si>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</si>
  <si>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</si>
  <si>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</si>
  <si>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</si>
  <si>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</si>
  <si>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</si>
  <si>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</si>
  <si>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</si>
  <si>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</si>
  <si>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</si>
  <si>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</si>
  <si>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</si>
  <si>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</si>
  <si>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</si>
  <si>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</si>
  <si>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</si>
  <si>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</si>
  <si>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</si>
  <si>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</si>
  <si>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</si>
  <si>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</si>
  <si>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</si>
  <si>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</si>
  <si>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</si>
  <si>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</si>
  <si>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</si>
  <si>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</si>
  <si>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</si>
  <si>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</si>
  <si>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</si>
  <si>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</si>
  <si>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</si>
  <si>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</si>
  <si>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</si>
  <si>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</si>
  <si>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</si>
  <si>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</si>
  <si>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</si>
  <si>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</si>
  <si>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</si>
  <si>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</si>
  <si>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</si>
  <si>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</si>
  <si>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</si>
  <si>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</si>
  <si>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</si>
  <si>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</si>
  <si>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</si>
  <si>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</si>
  <si>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</si>
  <si>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</si>
  <si>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</si>
  <si>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</si>
  <si>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</si>
  <si>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</si>
  <si>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</si>
  <si>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</si>
  <si>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</si>
  <si>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</si>
  <si>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</si>
  <si>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</si>
  <si>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</si>
  <si>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</si>
  <si>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</si>
  <si>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</si>
  <si>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</si>
  <si>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</si>
  <si>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</si>
  <si>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</si>
  <si>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</si>
  <si>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</si>
  <si>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</si>
  <si>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</si>
  <si>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</si>
  <si>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</si>
  <si>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</si>
  <si>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</si>
  <si>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</si>
  <si>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</si>
  <si>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</si>
  <si>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</si>
  <si>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</si>
  <si>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</si>
  <si>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</si>
  <si>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</si>
  <si>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</si>
  <si>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</si>
  <si>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</si>
  <si>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</si>
  <si>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</si>
  <si>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</si>
  <si>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</si>
  <si>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</si>
  <si>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</si>
  <si>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</si>
  <si>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</si>
  <si>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</si>
  <si>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</si>
  <si>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</si>
  <si>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</si>
  <si>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</si>
  <si>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</si>
  <si>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</si>
  <si>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</si>
  <si>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</si>
  <si>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</si>
  <si>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</si>
  <si>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</si>
  <si>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</si>
  <si>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</si>
  <si>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</si>
  <si>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</si>
  <si>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</si>
  <si>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</si>
  <si>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</si>
  <si>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</si>
  <si>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</si>
  <si>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</si>
  <si>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</si>
  <si>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</si>
  <si>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</si>
  <si>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</si>
  <si>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</si>
  <si>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</si>
  <si>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</si>
  <si>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</si>
  <si>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</si>
  <si>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</si>
  <si>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</si>
  <si>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</si>
  <si>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</si>
  <si>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</si>
  <si>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</si>
  <si>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</si>
  <si>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</si>
  <si>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</si>
  <si>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</si>
  <si>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</si>
  <si>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</si>
  <si>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</si>
  <si>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</si>
  <si>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</si>
  <si>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</si>
  <si>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</si>
  <si>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</si>
  <si>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</si>
  <si>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</si>
  <si>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</si>
  <si>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</si>
  <si>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</si>
  <si>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</si>
  <si>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</si>
  <si>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</si>
  <si>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</si>
  <si>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</si>
  <si>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</si>
  <si>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</si>
  <si>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</si>
  <si>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</si>
  <si>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</si>
  <si>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</si>
  <si>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</si>
  <si>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</si>
  <si>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</si>
  <si>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</si>
  <si>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</si>
  <si>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</si>
  <si>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</si>
  <si>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</si>
  <si>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</si>
  <si>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</si>
  <si>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</si>
  <si>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</si>
  <si>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</si>
  <si>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</si>
  <si>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</si>
  <si>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</si>
  <si>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</si>
  <si>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</si>
  <si>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</si>
  <si>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</si>
  <si>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</si>
  <si>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</si>
  <si>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</si>
  <si>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</si>
  <si>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</si>
  <si>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</si>
  <si>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</si>
  <si>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</si>
  <si>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</si>
  <si>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</si>
  <si>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</si>
  <si>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</si>
  <si>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</si>
  <si>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</si>
  <si>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</si>
  <si>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</si>
  <si>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</si>
  <si>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</si>
  <si>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</si>
  <si>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</si>
  <si>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</si>
  <si>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</si>
  <si>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</si>
  <si>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</si>
  <si>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</si>
  <si>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</si>
  <si>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</si>
  <si>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</si>
  <si>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</si>
  <si>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</si>
  <si>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</si>
  <si>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</si>
  <si>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</si>
  <si>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</si>
  <si>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</si>
  <si>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</si>
  <si>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</si>
  <si>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</si>
  <si>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</si>
  <si>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</si>
  <si>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</si>
  <si>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</si>
  <si>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</si>
  <si>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</si>
  <si>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</si>
  <si>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</si>
  <si>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</si>
  <si>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</si>
  <si>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</si>
  <si>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</si>
  <si>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</si>
  <si>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</si>
  <si>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</si>
  <si>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</si>
  <si>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</si>
  <si>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</si>
  <si>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</si>
  <si>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</si>
  <si>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</si>
  <si>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</si>
  <si>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</si>
  <si>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</si>
  <si>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</si>
  <si>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</si>
  <si>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</si>
  <si>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</si>
  <si>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</si>
  <si>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</si>
  <si>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</si>
  <si>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</si>
  <si>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</si>
  <si>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</si>
  <si>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</si>
  <si>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</si>
  <si>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</si>
  <si>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</si>
  <si>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</si>
  <si>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</si>
  <si>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</si>
  <si>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</si>
  <si>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</si>
  <si>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</si>
  <si>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</si>
  <si>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</si>
  <si>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</si>
  <si>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</si>
  <si>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</si>
  <si>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</si>
  <si>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</si>
  <si>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</si>
  <si>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</si>
  <si>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</si>
  <si>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</si>
  <si>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</si>
  <si>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</si>
  <si>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</si>
  <si>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</si>
  <si>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</si>
  <si>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</si>
  <si>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</si>
  <si>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</si>
  <si>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</si>
  <si>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</si>
  <si>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</si>
  <si>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</si>
  <si>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</si>
  <si>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</si>
  <si>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</si>
  <si>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</si>
  <si>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</si>
  <si>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</si>
  <si>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</si>
  <si>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</si>
  <si>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</si>
  <si>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</si>
  <si>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</si>
  <si>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</si>
  <si>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</si>
  <si>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</si>
  <si>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</si>
  <si>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</si>
  <si>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</si>
  <si>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</si>
  <si>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</si>
  <si>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</si>
  <si>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</si>
  <si>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</si>
  <si>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</si>
  <si>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</si>
  <si>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</si>
  <si>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</si>
  <si>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</si>
  <si>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</si>
  <si>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</si>
  <si>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</si>
  <si>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</si>
  <si>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</si>
  <si>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</si>
  <si>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</si>
  <si>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</si>
  <si>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</si>
  <si>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</si>
  <si>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</si>
  <si>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</si>
  <si>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</si>
  <si>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</si>
  <si>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</si>
  <si>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</si>
  <si>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</si>
  <si>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</si>
  <si>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</si>
  <si>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</si>
  <si>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</si>
  <si>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</si>
  <si>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</si>
  <si>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</si>
  <si>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</si>
  <si>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</si>
  <si>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</si>
  <si>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</si>
  <si>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</si>
  <si>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</si>
  <si>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</si>
  <si>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</si>
  <si>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</si>
  <si>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</si>
  <si>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</si>
  <si>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</si>
  <si>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</si>
  <si>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</si>
  <si>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</si>
  <si>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</si>
  <si>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</si>
  <si>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</si>
  <si>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</si>
  <si>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</si>
  <si>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</si>
  <si>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</si>
  <si>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</si>
  <si>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</si>
  <si>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</si>
  <si>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</si>
  <si>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</si>
  <si>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</si>
  <si>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</si>
  <si>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</si>
  <si>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</si>
  <si>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</si>
  <si>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</si>
  <si>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</si>
  <si>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</si>
  <si>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</si>
  <si>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</si>
  <si>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</si>
  <si>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</si>
  <si>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</si>
  <si>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</si>
  <si>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</si>
  <si>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</si>
  <si>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</si>
  <si>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</si>
  <si>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</si>
  <si>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</si>
  <si>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</si>
  <si>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</si>
  <si>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</si>
  <si>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</si>
  <si>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</si>
  <si>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</si>
  <si>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</si>
  <si>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</si>
  <si>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</si>
  <si>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</si>
  <si>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</si>
  <si>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</si>
  <si>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</si>
  <si>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</si>
  <si>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</si>
  <si>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</si>
  <si>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</si>
  <si>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</si>
  <si>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</si>
  <si>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</si>
  <si>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</si>
  <si>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</si>
  <si>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</si>
  <si>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</si>
  <si>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</si>
  <si>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</si>
  <si>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</si>
  <si>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</si>
  <si>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</si>
  <si>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</si>
  <si>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</si>
  <si>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</si>
  <si>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</si>
  <si>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</si>
  <si>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</si>
  <si>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</si>
  <si>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</si>
  <si>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</si>
  <si>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</si>
  <si>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</si>
  <si>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</si>
  <si>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</si>
  <si>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</si>
  <si>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</si>
  <si>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</si>
  <si>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</si>
  <si>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</si>
  <si>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</si>
  <si>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</si>
  <si>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</si>
  <si>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</si>
  <si>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</si>
  <si>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</si>
  <si>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</si>
  <si>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</si>
  <si>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</si>
  <si>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</si>
  <si>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</si>
  <si>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</si>
  <si>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</si>
  <si>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</si>
  <si>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</si>
  <si>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</si>
  <si>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</si>
  <si>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</si>
  <si>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</si>
  <si>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</si>
  <si>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</si>
  <si>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</si>
  <si>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</si>
  <si>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</si>
  <si>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</si>
  <si>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</si>
  <si>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</si>
  <si>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</si>
  <si>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</si>
  <si>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</si>
  <si>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</si>
  <si>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</si>
  <si>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</si>
  <si>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</si>
  <si>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</si>
  <si>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</si>
  <si>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</si>
  <si>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</si>
  <si>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</si>
  <si>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</si>
  <si>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</si>
  <si>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</si>
  <si>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</si>
  <si>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</si>
  <si>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</si>
  <si>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</si>
  <si>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</si>
  <si>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</si>
  <si>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</si>
  <si>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</si>
  <si>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</si>
  <si>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</si>
  <si>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</si>
  <si>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</si>
  <si>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</si>
  <si>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</si>
  <si>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</si>
  <si>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</si>
  <si>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</si>
  <si>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</si>
  <si>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</si>
  <si>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</si>
  <si>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</si>
  <si>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</si>
  <si>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</si>
  <si>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</si>
  <si>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</si>
  <si>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</si>
  <si>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</si>
  <si>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</si>
  <si>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</si>
  <si>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</si>
  <si>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</si>
  <si>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</si>
  <si>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</si>
  <si>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</si>
  <si>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</si>
  <si>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</si>
  <si>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</si>
  <si>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</si>
  <si>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</si>
  <si>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</si>
  <si>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</si>
  <si>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</si>
  <si>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</si>
  <si>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</si>
  <si>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</si>
  <si>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</si>
  <si>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</si>
  <si>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</si>
  <si>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</si>
  <si>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</si>
  <si>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</si>
  <si>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</si>
  <si>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</si>
  <si>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</si>
  <si>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</si>
  <si>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</si>
  <si>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</si>
  <si>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</si>
  <si>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</si>
  <si>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</si>
  <si>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</si>
  <si>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</si>
  <si>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</si>
  <si>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</si>
  <si>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</si>
  <si>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</si>
  <si>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</si>
  <si>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</si>
  <si>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</si>
  <si>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</si>
  <si>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</si>
  <si>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</si>
  <si>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</si>
  <si>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</si>
  <si>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</si>
  <si>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</si>
  <si>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</si>
  <si>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</si>
  <si>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</si>
  <si>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</si>
  <si>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</si>
  <si>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</si>
  <si>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</si>
  <si>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</si>
  <si>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</si>
  <si>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</si>
  <si>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</si>
  <si>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</si>
  <si>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</si>
  <si>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</si>
  <si>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</si>
  <si>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</si>
  <si>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</si>
  <si>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</si>
  <si>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</si>
  <si>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</si>
  <si>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</si>
  <si>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</si>
  <si>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</si>
  <si>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</si>
  <si>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</si>
  <si>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</si>
  <si>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</si>
  <si>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</si>
  <si>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</si>
  <si>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</si>
  <si>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</si>
  <si>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</si>
  <si>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</si>
  <si>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</si>
  <si>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</si>
  <si>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</si>
  <si>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</si>
  <si>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</si>
  <si>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</si>
  <si>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</si>
  <si>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</si>
  <si>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</si>
  <si>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</si>
  <si>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</si>
  <si>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</si>
  <si>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</si>
  <si>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</si>
  <si>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</si>
  <si>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</si>
  <si>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</si>
  <si>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</si>
  <si>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</si>
  <si>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</si>
  <si>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</si>
  <si>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</si>
  <si>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</si>
  <si>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</si>
  <si>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</si>
  <si>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</si>
  <si>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</si>
  <si>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</si>
  <si>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</si>
  <si>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</si>
  <si>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</si>
  <si>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</si>
  <si>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</si>
  <si>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</si>
  <si>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</si>
  <si>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</si>
  <si>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</si>
  <si>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</si>
  <si>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</si>
  <si>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</si>
  <si>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</si>
  <si>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</si>
  <si>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</si>
  <si>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</si>
  <si>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</si>
  <si>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</si>
  <si>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</si>
  <si>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</si>
  <si>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</si>
  <si>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</si>
  <si>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</si>
  <si>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</si>
  <si>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</si>
  <si>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</si>
  <si>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</si>
  <si>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</si>
  <si>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</si>
  <si>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</si>
  <si>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</si>
  <si>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</si>
  <si>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</si>
  <si>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</si>
  <si>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</si>
  <si>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</si>
  <si>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</si>
  <si>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</si>
  <si>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</si>
  <si>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</si>
  <si>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</si>
  <si>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</si>
  <si>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</si>
  <si>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</si>
  <si>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</si>
  <si>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</si>
  <si>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</si>
  <si>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</si>
  <si>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</si>
  <si>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</si>
  <si>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</si>
  <si>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</si>
  <si>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</si>
  <si>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</si>
  <si>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</si>
  <si>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</si>
  <si>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</si>
  <si>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</si>
  <si>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</si>
  <si>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</si>
  <si>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</si>
  <si>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</si>
  <si>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</si>
  <si>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</si>
  <si>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</si>
  <si>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</si>
  <si>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</si>
  <si>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</si>
  <si>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</si>
  <si>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</si>
  <si>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</si>
  <si>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</si>
  <si>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</si>
  <si>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</si>
  <si>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</si>
  <si>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</si>
  <si>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</si>
  <si>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</si>
  <si>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</si>
  <si>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</si>
  <si>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</si>
  <si>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</si>
  <si>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</si>
  <si>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</si>
  <si>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</si>
  <si>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</si>
  <si>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</si>
  <si>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</si>
  <si>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</si>
  <si>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</si>
  <si>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</si>
  <si>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</si>
  <si>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</si>
  <si>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</si>
  <si>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</si>
  <si>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</si>
  <si>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</si>
  <si>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</si>
  <si>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</si>
  <si>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</si>
  <si>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</si>
  <si>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</si>
  <si>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</si>
  <si>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</si>
  <si>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</si>
  <si>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</si>
  <si>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</si>
  <si>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</si>
  <si>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</si>
  <si>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</si>
  <si>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</si>
  <si>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</si>
  <si>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</si>
  <si>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</si>
  <si>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</si>
  <si>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</si>
  <si>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</si>
  <si>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</si>
  <si>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</si>
  <si>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</si>
  <si>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</si>
  <si>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</si>
  <si>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</si>
  <si>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</si>
  <si>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</si>
  <si>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</si>
  <si>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</si>
  <si>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</si>
  <si>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</si>
  <si>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</si>
  <si>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</si>
  <si>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</si>
  <si>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</si>
  <si>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</si>
  <si>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</si>
  <si>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</si>
  <si>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</si>
  <si>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</si>
  <si>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</si>
  <si>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</si>
  <si>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</si>
  <si>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</si>
  <si>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</si>
  <si>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</si>
  <si>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</si>
  <si>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</si>
  <si>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</si>
  <si>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</si>
  <si>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</si>
  <si>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</si>
  <si>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</si>
  <si>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</si>
  <si>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</si>
  <si>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</si>
  <si>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</si>
  <si>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</si>
  <si>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</si>
  <si>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</si>
  <si>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</si>
  <si>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</si>
  <si>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</si>
  <si>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</si>
  <si>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</si>
  <si>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</si>
  <si>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</si>
  <si>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</si>
  <si>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</si>
  <si>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</si>
  <si>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</si>
  <si>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</si>
  <si>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</si>
  <si>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</si>
  <si>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</si>
  <si>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</si>
  <si>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</si>
  <si>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</si>
  <si>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</si>
  <si>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</si>
  <si>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</si>
  <si>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</si>
  <si>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</si>
  <si>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</si>
  <si>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</si>
  <si>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</si>
  <si>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</si>
  <si>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</si>
  <si>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</si>
  <si>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</si>
  <si>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</si>
  <si>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</si>
  <si>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</si>
  <si>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</si>
  <si>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</si>
  <si>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</si>
  <si>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</si>
  <si>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</si>
  <si>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</si>
  <si>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</si>
  <si>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</si>
  <si>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</si>
  <si>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</si>
  <si>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</si>
  <si>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</si>
  <si>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</si>
  <si>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</si>
  <si>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</si>
  <si>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</si>
  <si>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</si>
  <si>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</si>
  <si>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</si>
  <si>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</si>
  <si>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</si>
  <si>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</si>
  <si>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</si>
  <si>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</si>
  <si>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</si>
  <si>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</si>
  <si>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</si>
  <si>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</si>
  <si>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</si>
  <si>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</si>
  <si>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</si>
  <si>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</si>
  <si>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</si>
  <si>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</si>
  <si>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</si>
  <si>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</si>
  <si>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</si>
  <si>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</si>
  <si>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</si>
  <si>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</si>
  <si>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</si>
  <si>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</si>
  <si>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</si>
  <si>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</si>
  <si>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</si>
  <si>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</si>
  <si>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</si>
  <si>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</si>
  <si>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</si>
  <si>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</si>
  <si>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</si>
  <si>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</si>
  <si>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</si>
  <si>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</si>
  <si>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</si>
  <si>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</si>
  <si>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</si>
  <si>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</si>
  <si>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</si>
  <si>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</si>
  <si>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</si>
  <si>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</si>
  <si>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</si>
  <si>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</si>
  <si>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</si>
  <si>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</si>
  <si>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</si>
  <si>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</si>
  <si>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</si>
  <si>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</si>
  <si>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</si>
  <si>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</si>
  <si>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</si>
  <si>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</si>
  <si>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</si>
  <si>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</si>
  <si>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</si>
  <si>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</si>
  <si>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</si>
  <si>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</si>
  <si>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</si>
  <si>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</si>
  <si>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</si>
  <si>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</si>
  <si>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</si>
  <si>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</si>
  <si>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</si>
  <si>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</si>
  <si>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</si>
  <si>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</si>
  <si>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</si>
  <si>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</si>
  <si>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</si>
  <si>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</si>
  <si>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</si>
  <si>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</si>
  <si>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</si>
  <si>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</si>
  <si>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</si>
  <si>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</si>
  <si>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</si>
  <si>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</si>
  <si>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</si>
  <si>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</si>
  <si>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</si>
  <si>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</si>
  <si>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</si>
  <si>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</si>
  <si>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</si>
  <si>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</si>
  <si>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</si>
  <si>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</si>
  <si>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</si>
  <si>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</si>
  <si>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</si>
  <si>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</si>
  <si>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</si>
  <si>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</si>
  <si>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</si>
  <si>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</si>
  <si>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</si>
  <si>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</si>
  <si>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</si>
  <si>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</si>
  <si>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</si>
  <si>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</si>
  <si>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</si>
  <si>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</si>
  <si>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</si>
  <si>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</si>
  <si>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</si>
  <si>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</si>
  <si>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</si>
  <si>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</si>
  <si>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</si>
  <si>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</si>
  <si>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</si>
  <si>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</si>
  <si>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</si>
  <si>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</si>
  <si>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</si>
  <si>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</si>
  <si>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</si>
  <si>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</si>
  <si>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</si>
  <si>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</si>
  <si>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</si>
  <si>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</si>
  <si>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</si>
  <si>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</si>
  <si>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</si>
  <si>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</si>
  <si>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</si>
  <si>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</si>
  <si>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</si>
  <si>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</si>
  <si>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</si>
  <si>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</si>
  <si>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</si>
  <si>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</si>
  <si>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</si>
  <si>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</si>
  <si>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</si>
  <si>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</si>
  <si>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</si>
  <si>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</si>
  <si>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</si>
  <si>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</si>
  <si>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</si>
  <si>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</si>
  <si>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</si>
  <si>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</si>
  <si>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</si>
  <si>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</si>
  <si>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</si>
  <si>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</si>
  <si>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</si>
  <si>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</si>
  <si>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</si>
  <si>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</si>
  <si>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</si>
  <si>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</si>
  <si>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</si>
  <si>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</si>
  <si>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</si>
  <si>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</si>
  <si>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</si>
  <si>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</si>
  <si>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</si>
  <si>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</si>
  <si>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</si>
  <si>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</si>
  <si>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</si>
  <si>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</si>
  <si>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</si>
  <si>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</si>
  <si>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</si>
  <si>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</si>
  <si>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</si>
  <si>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</si>
  <si>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</si>
  <si>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</si>
  <si>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</si>
  <si>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</si>
  <si>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</si>
  <si>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</si>
  <si>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</si>
  <si>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</si>
  <si>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</si>
  <si>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</si>
  <si>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</si>
  <si>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</si>
  <si>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</si>
  <si>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</si>
  <si>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</si>
  <si>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</si>
  <si>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</si>
  <si>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</si>
  <si>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</si>
  <si>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</si>
  <si>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</si>
  <si>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</si>
  <si>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</si>
  <si>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</si>
  <si>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</si>
  <si>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</si>
  <si>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</si>
  <si>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</si>
  <si>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</si>
  <si>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</si>
  <si>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</si>
  <si>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</si>
  <si>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</si>
  <si>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</si>
  <si>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</si>
  <si>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</si>
  <si>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</si>
  <si>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</si>
  <si>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</si>
  <si>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</si>
  <si>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</si>
  <si>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</si>
  <si>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</si>
  <si>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</si>
  <si>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</si>
  <si>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</si>
  <si>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</si>
  <si>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</si>
  <si>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</si>
  <si>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</si>
  <si>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</si>
  <si>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</si>
  <si>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</si>
  <si>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</si>
  <si>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</si>
  <si>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</si>
  <si>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</si>
  <si>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</si>
  <si>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</si>
  <si>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</si>
  <si>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</si>
  <si>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</si>
  <si>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</si>
  <si>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</si>
  <si>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</si>
  <si>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</si>
  <si>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</si>
  <si>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</si>
  <si>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</si>
  <si>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</si>
  <si>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</si>
  <si>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</si>
  <si>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</si>
  <si>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</si>
  <si>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</si>
  <si>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</si>
  <si>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</si>
  <si>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</si>
  <si>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</si>
  <si>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</si>
  <si>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</si>
  <si>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</si>
  <si>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</si>
  <si>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</si>
  <si>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</si>
  <si>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</si>
  <si>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</si>
  <si>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</si>
  <si>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</si>
  <si>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</si>
  <si>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</si>
  <si>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</si>
  <si>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</si>
  <si>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</si>
  <si>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</si>
  <si>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</si>
  <si>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</si>
  <si>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</si>
  <si>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</si>
  <si>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</si>
  <si>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</si>
  <si>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</si>
  <si>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</si>
  <si>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</si>
  <si>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</si>
  <si>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</si>
  <si>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</si>
  <si>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</si>
  <si>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</si>
  <si>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</si>
  <si>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</si>
  <si>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</si>
  <si>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</si>
  <si>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</si>
  <si>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</si>
  <si>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</si>
  <si>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</si>
  <si>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</si>
  <si>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</si>
  <si>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</si>
  <si>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</si>
  <si>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</si>
  <si>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</si>
  <si>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</si>
  <si>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</si>
  <si>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</si>
  <si>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</si>
  <si>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</si>
  <si>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</si>
  <si>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</si>
  <si>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</si>
  <si>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</si>
  <si>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</si>
  <si>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</si>
  <si>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</si>
  <si>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</si>
  <si>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</si>
  <si>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</si>
  <si>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</si>
  <si>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</si>
  <si>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</si>
  <si>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</si>
  <si>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</si>
  <si>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</si>
  <si>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</si>
  <si>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</si>
  <si>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</si>
  <si>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</si>
  <si>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</si>
  <si>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</si>
  <si>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</si>
  <si>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</si>
  <si>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</si>
  <si>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</si>
  <si>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</si>
  <si>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</si>
  <si>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</si>
  <si>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</si>
  <si>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</si>
  <si>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</si>
  <si>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</si>
  <si>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</si>
  <si>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</si>
  <si>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</si>
  <si>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</si>
  <si>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</si>
  <si>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</si>
  <si>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</si>
  <si>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</si>
  <si>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</si>
  <si>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</si>
  <si>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</si>
  <si>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</si>
  <si>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</si>
  <si>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</si>
  <si>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</si>
  <si>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</si>
  <si>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</si>
  <si>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</si>
  <si>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</si>
  <si>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</si>
  <si>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</si>
  <si>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</si>
  <si>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</si>
  <si>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</si>
  <si>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</si>
  <si>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</si>
  <si>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</si>
  <si>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</si>
  <si>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</si>
  <si>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</si>
  <si>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</si>
  <si>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</si>
  <si>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</si>
  <si>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</si>
  <si>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</si>
  <si>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</si>
  <si>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</si>
  <si>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</si>
  <si>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</si>
  <si>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</si>
  <si>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</si>
  <si>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</si>
  <si>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</si>
  <si>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</si>
  <si>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</si>
  <si>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</si>
  <si>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</si>
  <si>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</si>
  <si>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</si>
  <si>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</si>
  <si>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</si>
  <si>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</si>
  <si>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</si>
  <si>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</si>
  <si>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</si>
  <si>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</si>
  <si>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</si>
  <si>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</si>
  <si>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</si>
  <si>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</si>
  <si>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</si>
  <si>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</si>
  <si>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</si>
  <si>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</si>
  <si>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</si>
  <si>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</si>
  <si>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</si>
  <si>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</si>
  <si>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</si>
  <si>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</si>
  <si>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</si>
  <si>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</si>
  <si>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</si>
  <si>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</si>
  <si>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</si>
  <si>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</si>
  <si>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</si>
  <si>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</si>
  <si>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</si>
  <si>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</si>
  <si>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</si>
  <si>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</si>
  <si>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</si>
  <si>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</si>
  <si>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</si>
  <si>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</si>
  <si>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</si>
  <si>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</si>
  <si>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</si>
  <si>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</si>
  <si>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</si>
  <si>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</si>
  <si>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</si>
  <si>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</si>
  <si>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</si>
  <si>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</si>
  <si>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</si>
  <si>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</si>
  <si>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</si>
  <si>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</si>
  <si>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</si>
  <si>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</si>
  <si>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</si>
  <si>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</si>
  <si>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</si>
  <si>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</si>
  <si>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</si>
  <si>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</si>
  <si>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</si>
  <si>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</si>
  <si>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</si>
  <si>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</si>
  <si>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</si>
  <si>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</si>
  <si>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</si>
  <si>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</si>
  <si>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</si>
  <si>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</si>
  <si>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</si>
  <si>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</si>
  <si>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</si>
  <si>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</si>
  <si>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</si>
  <si>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</si>
  <si>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</si>
  <si>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</si>
  <si>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</si>
  <si>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</si>
  <si>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</si>
  <si>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</si>
  <si>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</si>
  <si>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</si>
  <si>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</si>
  <si>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</si>
  <si>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</si>
  <si>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</si>
  <si>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</si>
  <si>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</si>
  <si>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</si>
  <si>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</si>
  <si>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</si>
  <si>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</si>
  <si>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</si>
  <si>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</si>
  <si>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</si>
  <si>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</si>
  <si>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</si>
  <si>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</si>
  <si>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</si>
  <si>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</si>
  <si>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</si>
  <si>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</si>
  <si>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</si>
  <si>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</si>
  <si>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</si>
  <si>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</si>
  <si>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</si>
  <si>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</si>
  <si>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</si>
  <si>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</si>
  <si>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</si>
  <si>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</si>
  <si>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</si>
  <si>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</si>
  <si>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</si>
  <si>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</si>
  <si>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</si>
  <si>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</si>
  <si>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</si>
  <si>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</si>
  <si>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</si>
  <si>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</si>
  <si>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</si>
  <si>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</si>
  <si>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</si>
  <si>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</si>
  <si>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</si>
  <si>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</si>
  <si>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</si>
  <si>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</si>
  <si>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</si>
  <si>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</si>
  <si>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</si>
  <si>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</si>
  <si>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</si>
  <si>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</si>
  <si>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</si>
  <si>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</si>
  <si>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</si>
  <si>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</si>
  <si>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</si>
  <si>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</si>
  <si>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</si>
  <si>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</si>
  <si>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</si>
  <si>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</si>
  <si>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</si>
  <si>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</si>
  <si>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</si>
  <si>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</si>
  <si>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</si>
  <si>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</si>
  <si>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</si>
  <si>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</si>
  <si>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</si>
  <si>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</si>
  <si>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</si>
  <si>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</si>
  <si>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</si>
  <si>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</si>
  <si>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</si>
  <si>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</si>
  <si>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</si>
  <si>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</si>
  <si>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</si>
  <si>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</si>
  <si>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</si>
  <si>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</si>
  <si>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</si>
  <si>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</si>
  <si>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</si>
  <si>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</si>
  <si>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</si>
  <si>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</si>
  <si>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</si>
  <si>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</si>
  <si>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</si>
  <si>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</si>
  <si>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</si>
  <si>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</si>
  <si>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</si>
  <si>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</si>
  <si>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</si>
  <si>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</si>
  <si>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</si>
  <si>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</si>
  <si>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</si>
  <si>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</si>
  <si>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</si>
  <si>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</si>
  <si>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</si>
  <si>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</si>
  <si>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</si>
  <si>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</si>
  <si>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</si>
  <si>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</si>
  <si>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</si>
  <si>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</si>
  <si>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</si>
  <si>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</si>
  <si>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</si>
  <si>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</si>
  <si>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</si>
  <si>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</si>
  <si>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</si>
  <si>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</si>
  <si>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</si>
  <si>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</si>
  <si>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</si>
  <si>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</si>
  <si>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</si>
  <si>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</si>
  <si>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</si>
  <si>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</si>
  <si>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</si>
  <si>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</si>
  <si>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</si>
  <si>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</si>
  <si>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</si>
  <si>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</si>
  <si>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</si>
  <si>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</si>
  <si>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</si>
  <si>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</si>
  <si>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</si>
  <si>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</si>
  <si>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</si>
  <si>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</si>
  <si>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</si>
  <si>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</si>
  <si>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</si>
  <si>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</si>
  <si>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</si>
  <si>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</si>
  <si>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</si>
  <si>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</si>
  <si>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</si>
  <si>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</si>
  <si>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</si>
  <si>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</si>
  <si>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</si>
  <si>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</si>
  <si>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</si>
  <si>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</si>
  <si>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</si>
  <si>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</si>
  <si>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</si>
  <si>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</si>
  <si>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</si>
  <si>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</si>
  <si>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</si>
  <si>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</si>
  <si>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</si>
  <si>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</si>
  <si>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</si>
  <si>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</si>
  <si>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</si>
  <si>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</si>
  <si>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</si>
  <si>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</si>
  <si>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</si>
  <si>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</si>
  <si>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</si>
  <si>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</si>
  <si>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</si>
  <si>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</si>
  <si>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</si>
  <si>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</si>
  <si>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</si>
  <si>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</si>
  <si>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</si>
  <si>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</si>
  <si>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</si>
  <si>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</si>
  <si>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</si>
  <si>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</si>
  <si>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</si>
  <si>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</si>
  <si>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</si>
  <si>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</si>
  <si>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</si>
  <si>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</si>
  <si>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</si>
  <si>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</si>
  <si>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</si>
  <si>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</si>
  <si>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</si>
  <si>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</si>
  <si>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</si>
  <si>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</si>
  <si>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</si>
  <si>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</si>
  <si>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</si>
  <si>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</si>
  <si>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</si>
  <si>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</si>
  <si>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</si>
  <si>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</si>
  <si>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</si>
  <si>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</si>
  <si>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</si>
  <si>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</si>
  <si>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</si>
  <si>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</si>
  <si>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</si>
  <si>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</si>
  <si>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</si>
  <si>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</si>
  <si>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</si>
  <si>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</si>
  <si>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</si>
  <si>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</si>
  <si>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</si>
  <si>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</si>
  <si>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</si>
  <si>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</si>
  <si>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</si>
  <si>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</si>
  <si>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</si>
  <si>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</si>
  <si>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</si>
  <si>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</si>
  <si>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</si>
  <si>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</si>
  <si>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</si>
  <si>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</si>
  <si>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</si>
  <si>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</si>
  <si>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</si>
  <si>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</si>
  <si>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</si>
  <si>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</si>
  <si>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</si>
  <si>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</si>
  <si>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</si>
  <si>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</si>
  <si>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</si>
  <si>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</si>
  <si>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</si>
  <si>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</si>
  <si>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</si>
  <si>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</si>
  <si>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</si>
  <si>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</si>
  <si>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</si>
  <si>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</si>
  <si>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</si>
  <si>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</si>
  <si>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</si>
  <si>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</si>
  <si>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</si>
  <si>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</si>
  <si>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</si>
  <si>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</si>
  <si>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</si>
  <si>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</si>
  <si>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</si>
  <si>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</si>
  <si>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</si>
  <si>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</si>
  <si>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</si>
  <si>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</si>
  <si>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</si>
  <si>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</si>
  <si>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</si>
  <si>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</si>
  <si>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</si>
  <si>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</si>
  <si>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</si>
  <si>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</si>
  <si>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</si>
  <si>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</si>
  <si>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</si>
  <si>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</si>
  <si>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</si>
  <si>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</si>
  <si>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</si>
  <si>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</si>
  <si>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</si>
  <si>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</si>
  <si>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</si>
  <si>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</si>
  <si>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</si>
  <si>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</si>
  <si>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</si>
  <si>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</si>
  <si>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</si>
  <si>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</si>
  <si>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</si>
  <si>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</si>
  <si>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</si>
  <si>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</si>
  <si>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</si>
  <si>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</si>
  <si>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</si>
  <si>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</si>
  <si>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</si>
  <si>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</si>
  <si>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</si>
  <si>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</si>
  <si>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</si>
  <si>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</si>
  <si>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</si>
  <si>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</si>
  <si>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</si>
  <si>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</si>
  <si>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</si>
  <si>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</si>
  <si>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</si>
  <si>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</si>
  <si>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</si>
  <si>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</si>
  <si>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</si>
  <si>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</si>
  <si>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</si>
  <si>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</si>
  <si>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</si>
  <si>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</si>
  <si>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</si>
  <si>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</si>
  <si>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</si>
  <si>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</si>
  <si>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</si>
  <si>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</si>
  <si>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</si>
  <si>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</si>
  <si>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</si>
  <si>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</si>
  <si>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</si>
  <si>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</si>
  <si>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</si>
  <si>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</si>
  <si>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</si>
  <si>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</si>
  <si>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</si>
  <si>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</si>
  <si>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</si>
  <si>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</si>
  <si>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</si>
  <si>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</si>
  <si>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</si>
  <si>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</si>
  <si>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</si>
  <si>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</si>
  <si>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</si>
  <si>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</si>
  <si>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</si>
  <si>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</si>
  <si>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</si>
  <si>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</si>
  <si>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</si>
  <si>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</si>
  <si>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</si>
  <si>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</si>
  <si>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</si>
  <si>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</si>
  <si>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</si>
  <si>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</si>
  <si>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</si>
  <si>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</si>
  <si>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</si>
  <si>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</si>
  <si>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</si>
  <si>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</si>
  <si>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</si>
  <si>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</si>
  <si>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</si>
  <si>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</si>
  <si>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</si>
  <si>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</si>
  <si>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</si>
  <si>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</si>
  <si>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</si>
  <si>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</si>
  <si>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</si>
  <si>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</si>
  <si>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</si>
  <si>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</si>
  <si>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</si>
  <si>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</si>
  <si>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</si>
  <si>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</si>
  <si>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</si>
  <si>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</si>
  <si>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</si>
  <si>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</si>
  <si>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</si>
  <si>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</si>
  <si>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</si>
  <si>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</si>
  <si>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</si>
  <si>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</si>
  <si>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</si>
  <si>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</si>
  <si>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</si>
  <si>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</si>
  <si>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</si>
  <si>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</si>
  <si>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</si>
  <si>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</si>
  <si>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</si>
  <si>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</si>
  <si>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</si>
  <si>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</si>
  <si>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</si>
  <si>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</si>
  <si>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</si>
  <si>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</si>
  <si>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</si>
  <si>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</si>
  <si>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</si>
  <si>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</si>
  <si>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</si>
  <si>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</si>
  <si>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</si>
  <si>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</si>
  <si>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</si>
  <si>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</si>
  <si>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</si>
  <si>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</si>
  <si>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</si>
  <si>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</si>
  <si>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</si>
  <si>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</si>
  <si>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</si>
  <si>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</si>
  <si>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</si>
  <si>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</si>
  <si>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</si>
  <si>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</si>
  <si>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</si>
  <si>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</si>
  <si>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</si>
  <si>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</si>
  <si>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</si>
  <si>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</si>
  <si>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</si>
  <si>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</si>
  <si>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</si>
  <si>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</si>
  <si>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</si>
  <si>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</si>
  <si>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</si>
  <si>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</si>
  <si>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</si>
  <si>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</si>
  <si>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</si>
  <si>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</si>
  <si>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</si>
  <si>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</si>
  <si>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</si>
  <si>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</si>
  <si>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</si>
  <si>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</si>
  <si>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</si>
  <si>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</si>
  <si>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</si>
  <si>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</si>
  <si>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</si>
  <si>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</si>
  <si>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</si>
  <si>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</si>
  <si>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</si>
  <si>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</si>
  <si>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</si>
  <si>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</si>
  <si>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</si>
  <si>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</si>
  <si>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</si>
  <si>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</si>
  <si>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</si>
  <si>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</si>
  <si>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</si>
  <si>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</si>
  <si>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</si>
  <si>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</si>
  <si>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</si>
  <si>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</si>
  <si>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</si>
  <si>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</si>
  <si>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</si>
  <si>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</si>
  <si>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</si>
  <si>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</si>
  <si>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</si>
  <si>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</si>
  <si>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</si>
  <si>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</si>
  <si>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</si>
  <si>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</si>
  <si>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</si>
  <si>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</si>
  <si>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</si>
  <si>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</si>
  <si>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</si>
  <si>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</si>
  <si>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</si>
  <si>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</si>
  <si>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</si>
  <si>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</si>
  <si>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</si>
  <si>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</si>
  <si>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</si>
  <si>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</si>
  <si>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</si>
  <si>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</si>
  <si>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</si>
  <si>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</si>
  <si>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</si>
  <si>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</si>
  <si>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</si>
  <si>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</si>
  <si>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</si>
  <si>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</si>
  <si>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</si>
  <si>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</si>
  <si>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</si>
  <si>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</si>
  <si>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</si>
  <si>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</si>
  <si>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</si>
  <si>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</si>
  <si>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</si>
  <si>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</si>
  <si>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</si>
  <si>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</si>
  <si>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</si>
  <si>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</si>
  <si>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</si>
  <si>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</si>
  <si>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</si>
  <si>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</si>
  <si>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</si>
  <si>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</si>
  <si>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</si>
  <si>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</si>
  <si>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</si>
  <si>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</si>
  <si>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</si>
  <si>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</si>
  <si>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</si>
  <si>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</si>
  <si>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</si>
  <si>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</si>
  <si>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</si>
  <si>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</si>
  <si>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</si>
  <si>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</si>
  <si>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</si>
  <si>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</si>
  <si>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</si>
  <si>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</si>
  <si>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</si>
  <si>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</si>
  <si>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</si>
  <si>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</si>
  <si>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</si>
  <si>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</si>
  <si>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</si>
  <si>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</si>
  <si>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</si>
  <si>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</si>
  <si>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</si>
  <si>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</si>
  <si>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</si>
  <si>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</si>
  <si>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</si>
  <si>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</si>
  <si>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</si>
  <si>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</si>
  <si>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</si>
  <si>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</si>
  <si>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</si>
  <si>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</si>
  <si>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</si>
  <si>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</si>
  <si>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</si>
  <si>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</si>
  <si>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</si>
  <si>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</si>
  <si>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</si>
  <si>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</si>
  <si>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</si>
  <si>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</si>
  <si>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</si>
  <si>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</si>
  <si>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</si>
  <si>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</si>
  <si>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</si>
  <si>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</si>
  <si>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</si>
  <si>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</si>
  <si>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</si>
  <si>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</si>
  <si>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</si>
  <si>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</si>
  <si>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</si>
  <si>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</si>
  <si>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</si>
  <si>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</si>
  <si>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</si>
  <si>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</si>
  <si>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</si>
  <si>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</si>
  <si>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</si>
  <si>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</si>
  <si>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</si>
  <si>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</si>
  <si>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</si>
  <si>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</si>
  <si>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</si>
  <si>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</si>
  <si>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</si>
  <si>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</si>
  <si>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</si>
  <si>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</si>
  <si>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</si>
  <si>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</si>
  <si>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</si>
  <si>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</si>
  <si>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</si>
  <si>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</si>
  <si>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</si>
  <si>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</si>
  <si>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</si>
  <si>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</si>
  <si>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</si>
  <si>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</si>
  <si>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</si>
  <si>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</si>
  <si>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</si>
  <si>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</si>
  <si>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</si>
  <si>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</si>
  <si>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</si>
  <si>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</si>
  <si>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</si>
  <si>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</si>
  <si>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</si>
  <si>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</si>
  <si>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</si>
  <si>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</si>
  <si>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</si>
  <si>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</si>
  <si>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</si>
  <si>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</si>
  <si>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</si>
  <si>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</si>
  <si>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</si>
  <si>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</si>
  <si>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</si>
  <si>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</si>
  <si>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</si>
  <si>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</si>
  <si>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</si>
  <si>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</si>
  <si>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</si>
  <si>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</si>
  <si>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</si>
  <si>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</si>
  <si>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</si>
  <si>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</si>
  <si>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</si>
  <si>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</si>
  <si>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</si>
  <si>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</si>
  <si>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</si>
  <si>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</si>
  <si>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</si>
  <si>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</si>
  <si>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</si>
  <si>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</si>
  <si>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</si>
  <si>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</si>
  <si>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</si>
  <si>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</si>
  <si>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</si>
  <si>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</si>
  <si>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</si>
  <si>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</si>
  <si>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</si>
  <si>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</si>
  <si>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</si>
  <si>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</si>
  <si>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</si>
  <si>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</si>
  <si>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</si>
  <si>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</si>
  <si>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</si>
  <si>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</si>
  <si>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</si>
  <si>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</si>
  <si>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</si>
  <si>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</si>
  <si>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</si>
  <si>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</si>
  <si>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</si>
  <si>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</si>
  <si>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</si>
  <si>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</si>
  <si>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</si>
  <si>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</si>
  <si>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</si>
  <si>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</si>
  <si>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</si>
  <si>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</si>
  <si>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</si>
  <si>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</si>
  <si>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</si>
  <si>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</si>
  <si>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</si>
  <si>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</si>
  <si>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</si>
  <si>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</si>
  <si>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</si>
  <si>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</si>
  <si>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</si>
  <si>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</si>
  <si>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</si>
  <si>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</si>
  <si>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</si>
  <si>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</si>
  <si>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</si>
  <si>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</si>
  <si>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</si>
  <si>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</si>
  <si>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</si>
  <si>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</si>
  <si>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</si>
  <si>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</si>
  <si>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</si>
  <si>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</si>
  <si>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</si>
  <si>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</si>
  <si>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</si>
  <si>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</si>
  <si>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</si>
  <si>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</si>
  <si>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</si>
  <si>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</si>
  <si>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</si>
  <si>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</si>
  <si>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</si>
  <si>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</si>
  <si>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</si>
  <si>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</si>
  <si>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</si>
  <si>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</si>
  <si>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</si>
  <si>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</si>
  <si>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</si>
  <si>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</si>
  <si>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</si>
  <si>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</si>
  <si>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</si>
  <si>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</si>
  <si>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</si>
  <si>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</si>
  <si>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</si>
  <si>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</si>
  <si>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</si>
  <si>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</si>
  <si>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</si>
  <si>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</si>
  <si>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</si>
  <si>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</si>
  <si>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</si>
  <si>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</si>
  <si>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</si>
  <si>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</si>
  <si>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</si>
  <si>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</si>
  <si>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</si>
  <si>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</si>
  <si>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</si>
  <si>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</si>
  <si>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</si>
  <si>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</si>
  <si>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</si>
  <si>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</si>
  <si>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</si>
  <si>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</si>
  <si>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</si>
  <si>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</si>
  <si>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</si>
  <si>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</si>
  <si>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</si>
  <si>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</si>
  <si>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</si>
  <si>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</si>
  <si>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</si>
  <si>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</si>
  <si>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</si>
  <si>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</si>
  <si>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</si>
  <si>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</si>
  <si>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</si>
  <si>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</si>
  <si>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</si>
  <si>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</si>
  <si>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</si>
  <si>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</si>
  <si>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</si>
  <si>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</si>
  <si>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</si>
  <si>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</si>
  <si>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</si>
  <si>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</si>
  <si>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</si>
  <si>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</si>
  <si>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</si>
  <si>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</si>
  <si>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</si>
  <si>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</si>
  <si>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</si>
  <si>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</si>
  <si>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</si>
  <si>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</si>
  <si>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</si>
  <si>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</si>
  <si>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</si>
  <si>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</si>
  <si>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</si>
  <si>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</si>
  <si>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</si>
  <si>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</si>
  <si>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</si>
  <si>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</si>
  <si>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</si>
  <si>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</si>
  <si>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</si>
  <si>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</si>
  <si>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</si>
  <si>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</si>
  <si>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</si>
  <si>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</si>
  <si>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</si>
  <si>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</si>
  <si>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</si>
  <si>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</si>
  <si>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</si>
  <si>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</si>
  <si>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</si>
  <si>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</si>
  <si>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</si>
  <si>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</si>
  <si>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</si>
  <si>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</si>
  <si>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</si>
  <si>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</si>
  <si>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</si>
  <si>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</si>
  <si>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</si>
  <si>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</si>
  <si>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</si>
  <si>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</si>
  <si>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</si>
  <si>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</si>
  <si>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</si>
  <si>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</si>
  <si>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</si>
  <si>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</si>
  <si>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</si>
  <si>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</si>
  <si>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</si>
  <si>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</si>
  <si>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</si>
  <si>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</si>
  <si>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</si>
  <si>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</si>
  <si>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</si>
  <si>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</si>
  <si>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</si>
  <si>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</si>
  <si>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</si>
  <si>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</si>
  <si>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</si>
  <si>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</si>
  <si>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</si>
  <si>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</si>
  <si>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</si>
  <si>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</si>
  <si>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</si>
  <si>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</si>
  <si>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</si>
  <si>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</si>
  <si>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</si>
  <si>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</si>
  <si>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</si>
  <si>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</si>
  <si>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</si>
  <si>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</si>
  <si>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</si>
  <si>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</si>
  <si>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</si>
  <si>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</si>
  <si>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</si>
  <si>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</si>
  <si>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</si>
  <si>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</si>
  <si>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</si>
  <si>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</si>
  <si>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</si>
  <si>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</si>
  <si>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</si>
  <si>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</si>
  <si>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</si>
  <si>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</si>
  <si>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</si>
  <si>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</si>
  <si>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</si>
  <si>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</si>
  <si>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</si>
  <si>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</si>
  <si>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</si>
  <si>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</si>
  <si>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</si>
  <si>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</si>
  <si>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</si>
  <si>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</si>
  <si>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</si>
  <si>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</si>
  <si>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</si>
  <si>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</si>
  <si>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</si>
  <si>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</si>
  <si>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</si>
  <si>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</si>
  <si>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</si>
  <si>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</si>
  <si>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</si>
  <si>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</si>
  <si>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</si>
  <si>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</si>
  <si>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</si>
  <si>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</si>
  <si>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</si>
  <si>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</si>
  <si>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</si>
  <si>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</si>
  <si>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</si>
  <si>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</si>
  <si>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</si>
  <si>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</si>
  <si>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</si>
  <si>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</si>
  <si>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</si>
  <si>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</si>
  <si>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</si>
  <si>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</si>
  <si>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</si>
  <si>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</si>
  <si>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</si>
  <si>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</si>
  <si>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</si>
  <si>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</si>
  <si>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</si>
  <si>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</si>
  <si>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</si>
  <si>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</si>
  <si>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</si>
  <si>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</si>
  <si>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</si>
  <si>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</si>
  <si>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</si>
  <si>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</si>
  <si>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</si>
  <si>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</si>
  <si>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</si>
  <si>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</si>
  <si>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</si>
  <si>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</si>
  <si>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</si>
  <si>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</si>
  <si>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</si>
  <si>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</si>
  <si>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</si>
  <si>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</si>
  <si>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</si>
  <si>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</si>
  <si>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</si>
  <si>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</si>
  <si>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</si>
  <si>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</si>
  <si>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</si>
  <si>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</si>
  <si>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</si>
  <si>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</si>
  <si>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</si>
  <si>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</si>
  <si>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</si>
  <si>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</si>
  <si>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</si>
  <si>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</si>
  <si>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</si>
  <si>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</si>
  <si>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</si>
  <si>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</si>
  <si>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</si>
  <si>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</si>
  <si>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</si>
  <si>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</si>
  <si>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</si>
  <si>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</si>
  <si>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</si>
  <si>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</si>
  <si>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</si>
  <si>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</si>
  <si>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</si>
  <si>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</si>
  <si>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</si>
  <si>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</si>
  <si>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</si>
  <si>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</si>
  <si>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</si>
  <si>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</si>
  <si>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</si>
  <si>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</si>
  <si>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</si>
  <si>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</si>
  <si>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</si>
  <si>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</si>
  <si>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</si>
  <si>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</si>
  <si>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</si>
  <si>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</si>
  <si>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</si>
  <si>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</si>
  <si>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</si>
  <si>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</si>
  <si>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</si>
  <si>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</si>
  <si>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</si>
  <si>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</si>
  <si>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</si>
  <si>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</si>
  <si>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</si>
  <si>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</si>
  <si>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</si>
  <si>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</si>
  <si>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</si>
  <si>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</si>
  <si>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</si>
  <si>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</si>
  <si>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</si>
  <si>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</si>
  <si>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</si>
  <si>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</si>
  <si>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</si>
  <si>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</si>
  <si>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</si>
  <si>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</si>
  <si>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</si>
  <si>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</si>
  <si>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</si>
  <si>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</si>
  <si>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</si>
  <si>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</si>
  <si>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</si>
  <si>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</si>
  <si>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</si>
  <si>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</si>
  <si>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</si>
  <si>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</si>
  <si>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</si>
  <si>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</si>
  <si>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</si>
  <si>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</si>
  <si>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</si>
  <si>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</si>
  <si>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</si>
  <si>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</si>
  <si>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</si>
  <si>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</si>
  <si>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</si>
  <si>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</si>
  <si>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</si>
  <si>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</si>
  <si>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</si>
  <si>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</si>
  <si>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</si>
  <si>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</si>
  <si>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</si>
  <si>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</si>
  <si>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</si>
  <si>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</si>
  <si>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</si>
  <si>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</si>
  <si>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</si>
  <si>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</si>
  <si>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</si>
  <si>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</si>
  <si>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</si>
  <si>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</si>
  <si>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</si>
  <si>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</si>
  <si>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</si>
  <si>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</si>
  <si>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</si>
  <si>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</si>
  <si>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</si>
  <si>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</si>
  <si>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</si>
  <si>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</si>
  <si>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</si>
  <si>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</si>
  <si>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</si>
  <si>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</si>
  <si>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</si>
  <si>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</si>
  <si>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</si>
  <si>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</si>
  <si>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</si>
  <si>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</si>
  <si>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</si>
  <si>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</si>
  <si>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</si>
  <si>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</si>
  <si>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</si>
  <si>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</si>
  <si>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</si>
  <si>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</si>
  <si>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</si>
  <si>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</si>
  <si>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</si>
  <si>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</si>
  <si>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</si>
  <si>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</si>
  <si>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</si>
  <si>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</si>
  <si>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</si>
  <si>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</si>
  <si>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</si>
  <si>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</si>
  <si>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</si>
  <si>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</si>
  <si>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</si>
  <si>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</si>
  <si>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</si>
  <si>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</si>
  <si>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</si>
  <si>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</si>
  <si>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</si>
  <si>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</si>
  <si>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</si>
  <si>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</si>
  <si>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</si>
  <si>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</si>
  <si>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</si>
  <si>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</si>
  <si>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</si>
  <si>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</si>
  <si>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</si>
  <si>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</si>
  <si>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</si>
  <si>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</si>
  <si>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</si>
  <si>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</si>
  <si>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</si>
  <si>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</si>
  <si>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</si>
  <si>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</si>
  <si>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</si>
  <si>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</si>
  <si>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</si>
  <si>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</si>
  <si>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</si>
  <si>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</si>
  <si>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</si>
  <si>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</si>
  <si>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</si>
  <si>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</si>
  <si>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</si>
  <si>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</si>
  <si>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</si>
  <si>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</si>
  <si>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</si>
  <si>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</si>
  <si>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</si>
  <si>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</si>
  <si>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</si>
  <si>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</si>
  <si>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</si>
  <si>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</si>
  <si>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</si>
  <si>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</si>
  <si>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</si>
  <si>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</si>
  <si>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</si>
  <si>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</si>
  <si>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</si>
  <si>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</si>
  <si>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</si>
  <si>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</si>
  <si>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</si>
  <si>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</si>
  <si>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</si>
  <si>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</si>
  <si>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</si>
  <si>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</si>
  <si>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</si>
  <si>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</si>
  <si>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</si>
  <si>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</si>
  <si>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</si>
  <si>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</si>
  <si>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</si>
  <si>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</si>
  <si>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</si>
  <si>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</si>
  <si>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</si>
  <si>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</si>
  <si>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</si>
  <si>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</si>
  <si>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</si>
  <si>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</si>
  <si>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</si>
  <si>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</si>
  <si>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</si>
  <si>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</si>
  <si>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</si>
  <si>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</si>
  <si>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</si>
  <si>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</si>
  <si>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</si>
  <si>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</si>
  <si>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</si>
  <si>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</si>
  <si>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</si>
  <si>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</si>
  <si>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</si>
  <si>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</si>
  <si>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</si>
  <si>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</si>
  <si>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</si>
  <si>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</si>
  <si>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</si>
  <si>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</si>
  <si>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</si>
  <si>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</si>
  <si>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</si>
  <si>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</si>
  <si>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</si>
  <si>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</si>
  <si>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</si>
  <si>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</si>
  <si>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</si>
  <si>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</si>
  <si>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</si>
  <si>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</si>
  <si>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</si>
  <si>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</si>
  <si>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</si>
  <si>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</si>
  <si>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</si>
  <si>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</si>
  <si>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</si>
  <si>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</si>
  <si>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</si>
  <si>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</si>
  <si>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</si>
  <si>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</si>
  <si>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</si>
  <si>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</si>
  <si>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</si>
  <si>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</si>
  <si>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</si>
  <si>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</si>
  <si>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</si>
  <si>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</si>
  <si>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</si>
  <si>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</si>
  <si>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</si>
  <si>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</si>
  <si>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</si>
  <si>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</si>
  <si>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</si>
  <si>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</si>
  <si>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</si>
  <si>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</si>
  <si>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</si>
  <si>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</si>
  <si>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</si>
  <si>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</si>
  <si>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</si>
  <si>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</si>
  <si>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</si>
  <si>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</si>
  <si>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</si>
  <si>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</si>
  <si>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</si>
  <si>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</si>
  <si>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</si>
  <si>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</si>
  <si>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</si>
  <si>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</si>
  <si>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</si>
  <si>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</si>
  <si>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</si>
  <si>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</si>
  <si>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</si>
  <si>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</si>
  <si>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</si>
  <si>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</si>
  <si>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</si>
  <si>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</si>
  <si>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</si>
  <si>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</si>
  <si>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</si>
  <si>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</si>
  <si>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</si>
  <si>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</si>
  <si>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</si>
  <si>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</si>
  <si>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</si>
  <si>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</si>
  <si>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</si>
  <si>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</si>
  <si>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</si>
  <si>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</si>
  <si>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</si>
  <si>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</si>
  <si>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</si>
  <si>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</si>
  <si>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</si>
  <si>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</si>
  <si>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</si>
  <si>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</si>
  <si>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</si>
  <si>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</si>
  <si>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</si>
  <si>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</si>
  <si>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</si>
  <si>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</si>
  <si>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</si>
  <si>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</si>
  <si>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</si>
  <si>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</si>
  <si>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</si>
  <si>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</si>
  <si>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</si>
  <si>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</si>
  <si>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</si>
  <si>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</si>
  <si>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</si>
  <si>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</si>
  <si>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</si>
  <si>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</si>
  <si>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</si>
  <si>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</si>
  <si>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</si>
  <si>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</si>
  <si>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</si>
  <si>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</si>
  <si>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</si>
  <si>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</si>
  <si>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</si>
  <si>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</si>
  <si>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</si>
  <si>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</si>
  <si>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</si>
  <si>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</si>
  <si>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</si>
  <si>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</si>
  <si>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</si>
  <si>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</si>
  <si>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</si>
  <si>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</si>
  <si>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</si>
  <si>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</si>
  <si>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</si>
  <si>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</si>
  <si>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</si>
  <si>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</si>
  <si>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</si>
  <si>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</si>
  <si>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</si>
  <si>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</si>
  <si>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</si>
  <si>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</si>
  <si>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</si>
  <si>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</si>
  <si>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</si>
  <si>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</si>
  <si>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</si>
  <si>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</si>
  <si>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</si>
  <si>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</si>
  <si>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</si>
  <si>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</si>
  <si>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</si>
  <si>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</si>
  <si>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</si>
  <si>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</si>
  <si>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</si>
  <si>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</si>
  <si>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</si>
  <si>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</si>
  <si>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</si>
  <si>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</si>
  <si>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</si>
  <si>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</si>
  <si>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</si>
  <si>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</si>
  <si>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</si>
  <si>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</si>
  <si>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</si>
  <si>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</si>
  <si>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</si>
  <si>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</si>
  <si>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</si>
  <si>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</si>
  <si>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</si>
  <si>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</si>
  <si>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</si>
  <si>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</si>
  <si>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</si>
  <si>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</si>
  <si>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</si>
  <si>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</si>
  <si>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</si>
  <si>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</si>
  <si>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</si>
  <si>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</si>
  <si>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</si>
  <si>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</si>
  <si>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</si>
  <si>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</si>
  <si>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</si>
  <si>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</si>
  <si>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</si>
  <si>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</si>
  <si>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</si>
  <si>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</si>
  <si>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</si>
  <si>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</si>
  <si>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</si>
  <si>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</si>
  <si>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</si>
  <si>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</si>
  <si>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</si>
  <si>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</si>
  <si>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</si>
  <si>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</si>
  <si>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</si>
  <si>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</si>
  <si>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</si>
  <si>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</si>
  <si>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</si>
  <si>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</si>
  <si>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</si>
  <si>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</si>
  <si>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</si>
  <si>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</si>
  <si>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</si>
  <si>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</si>
  <si>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</si>
  <si>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</si>
  <si>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</si>
  <si>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</si>
  <si>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</si>
  <si>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</si>
  <si>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</si>
  <si>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</si>
  <si>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</si>
  <si>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</si>
  <si>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</si>
  <si>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</si>
  <si>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</si>
  <si>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</si>
  <si>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</si>
  <si>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</si>
  <si>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</si>
  <si>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</si>
  <si>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</si>
  <si>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</si>
  <si>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</si>
  <si>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</si>
  <si>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</si>
  <si>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</si>
  <si>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</si>
  <si>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</si>
  <si>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</si>
  <si>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</si>
  <si>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</si>
  <si>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</si>
  <si>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</si>
  <si>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</si>
  <si>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</si>
  <si>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</si>
  <si>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</si>
  <si>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</si>
  <si>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</si>
  <si>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</si>
  <si>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</si>
  <si>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</si>
  <si>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</si>
  <si>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</si>
  <si>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</si>
  <si>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</si>
  <si>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</si>
  <si>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</si>
  <si>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</si>
  <si>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</si>
  <si>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</si>
  <si>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</si>
  <si>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</si>
  <si>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</si>
  <si>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</si>
  <si>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</si>
  <si>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</si>
  <si>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</si>
  <si>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</si>
  <si>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</si>
  <si>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</si>
  <si>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</si>
  <si>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</si>
  <si>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</si>
  <si>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</si>
  <si>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</si>
  <si>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</si>
  <si>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</si>
  <si>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</si>
  <si>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</si>
  <si>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</si>
  <si>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</si>
  <si>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</si>
  <si>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</si>
  <si>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</si>
  <si>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</si>
  <si>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</si>
  <si>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</si>
  <si>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</si>
  <si>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</si>
  <si>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</si>
  <si>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</si>
  <si>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</si>
  <si>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</si>
  <si>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</si>
  <si>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</si>
  <si>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</si>
  <si>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</si>
  <si>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</si>
  <si>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</si>
  <si>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</si>
  <si>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</si>
  <si>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</si>
  <si>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</si>
  <si>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</si>
  <si>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</si>
  <si>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</si>
  <si>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</si>
  <si>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</si>
  <si>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</si>
  <si>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</si>
  <si>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</si>
  <si>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</si>
  <si>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</si>
  <si>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</si>
  <si>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</si>
  <si>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</si>
  <si>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</si>
  <si>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</si>
  <si>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</si>
  <si>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</si>
  <si>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</si>
  <si>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</si>
  <si>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</si>
  <si>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</si>
  <si>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</si>
  <si>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</si>
  <si>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</si>
  <si>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</si>
  <si>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</si>
  <si>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</si>
  <si>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</si>
  <si>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</si>
  <si>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</si>
  <si>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</si>
  <si>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</si>
  <si>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</si>
  <si>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</si>
  <si>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</si>
  <si>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</si>
  <si>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</si>
  <si>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</si>
  <si>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</si>
  <si>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</si>
  <si>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</si>
  <si>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</si>
  <si>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</si>
  <si>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</si>
  <si>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</si>
  <si>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</si>
  <si>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</si>
  <si>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</si>
  <si>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</si>
  <si>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</si>
  <si>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</si>
  <si>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</si>
  <si>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</si>
  <si>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</si>
  <si>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</si>
  <si>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</si>
  <si>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</si>
  <si>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</si>
  <si>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</si>
  <si>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</si>
  <si>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</si>
  <si>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</si>
  <si>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</si>
  <si>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</si>
  <si>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</si>
  <si>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</si>
  <si>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</si>
  <si>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</si>
  <si>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</si>
  <si>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</si>
  <si>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</si>
  <si>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</si>
  <si>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</si>
  <si>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</si>
  <si>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</si>
  <si>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</si>
  <si>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</si>
  <si>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</si>
  <si>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</si>
  <si>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</si>
  <si>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</si>
  <si>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</si>
  <si>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</si>
  <si>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</si>
  <si>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</si>
  <si>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</si>
  <si>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</si>
  <si>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</si>
  <si>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</si>
  <si>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</si>
  <si>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</si>
  <si>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</si>
  <si>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</si>
  <si>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</si>
  <si>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</si>
  <si>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</si>
  <si>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</si>
  <si>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</si>
  <si>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</si>
  <si>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</si>
  <si>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</si>
  <si>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</si>
  <si>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</si>
  <si>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</si>
  <si>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</si>
  <si>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</si>
  <si>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</si>
  <si>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</si>
  <si>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</si>
  <si>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</si>
  <si>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</si>
  <si>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</si>
  <si>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</si>
  <si>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</si>
  <si>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</si>
  <si>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</si>
  <si>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</si>
  <si>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</si>
  <si>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</si>
  <si>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</si>
  <si>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</si>
  <si>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</si>
  <si>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</si>
  <si>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</si>
  <si>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</si>
  <si>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</si>
  <si>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</si>
  <si>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</si>
  <si>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</si>
  <si>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</si>
  <si>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</si>
  <si>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</si>
  <si>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</si>
  <si>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</si>
  <si>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</si>
  <si>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</si>
  <si>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</si>
  <si>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</si>
  <si>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</si>
  <si>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</si>
  <si>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</si>
  <si>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</si>
  <si>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</si>
  <si>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</si>
  <si>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</si>
  <si>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</si>
  <si>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</si>
  <si>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</si>
  <si>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</si>
  <si>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</si>
  <si>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</si>
  <si>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</si>
  <si>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</si>
  <si>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</si>
  <si>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</si>
  <si>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</si>
  <si>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</si>
  <si>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</si>
  <si>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</si>
  <si>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</si>
  <si>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</si>
  <si>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</si>
  <si>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</si>
  <si>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</si>
  <si>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</si>
  <si>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</si>
  <si>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</si>
  <si>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</si>
  <si>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</si>
  <si>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</si>
  <si>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</si>
  <si>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</si>
  <si>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</si>
  <si>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</si>
  <si>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</si>
  <si>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</si>
  <si>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</si>
  <si>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</si>
  <si>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</si>
  <si>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</si>
  <si>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</si>
  <si>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</si>
  <si>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</si>
  <si>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</si>
  <si>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</si>
  <si>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</si>
  <si>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</si>
  <si>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</si>
  <si>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</si>
  <si>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</si>
  <si>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</si>
  <si>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</si>
  <si>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</si>
  <si>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</si>
  <si>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</si>
  <si>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</si>
  <si>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</si>
  <si>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</si>
  <si>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</si>
  <si>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</si>
  <si>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</si>
  <si>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</si>
  <si>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</si>
  <si>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</si>
  <si>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</si>
  <si>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</si>
  <si>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</si>
  <si>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</si>
  <si>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</si>
  <si>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</si>
  <si>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</si>
  <si>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</si>
  <si>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</si>
  <si>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</si>
  <si>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</si>
  <si>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</si>
  <si>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</si>
  <si>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</si>
  <si>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</si>
  <si>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</si>
  <si>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</si>
  <si>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</si>
  <si>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</si>
  <si>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</si>
  <si>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</si>
  <si>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</si>
  <si>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</si>
  <si>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</si>
  <si>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</si>
  <si>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</si>
  <si>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</si>
  <si>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</si>
  <si>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</si>
  <si>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</si>
  <si>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</si>
  <si>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</si>
  <si>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</si>
  <si>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</si>
  <si>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</si>
  <si>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</si>
  <si>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</si>
  <si>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</si>
  <si>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</si>
  <si>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</si>
  <si>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</si>
  <si>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</si>
  <si>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</si>
  <si>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</si>
  <si>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</si>
  <si>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</si>
  <si>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</si>
  <si>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</si>
  <si>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</si>
  <si>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</si>
  <si>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</si>
  <si>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</si>
  <si>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</si>
  <si>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</si>
  <si>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</si>
  <si>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</si>
  <si>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</si>
  <si>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</si>
  <si>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</si>
  <si>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</si>
  <si>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</si>
  <si>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</si>
  <si>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</si>
  <si>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</si>
  <si>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</si>
  <si>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</si>
  <si>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</si>
  <si>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</si>
  <si>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</si>
  <si>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</si>
  <si>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</si>
  <si>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</si>
  <si>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</si>
  <si>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</si>
  <si>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</si>
  <si>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</si>
  <si>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</si>
  <si>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</si>
  <si>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</si>
  <si>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</si>
  <si>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</si>
  <si>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</si>
  <si>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</si>
  <si>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</si>
  <si>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</si>
  <si>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</si>
  <si>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</si>
  <si>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</si>
  <si>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</si>
  <si>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</si>
  <si>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</si>
  <si>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</si>
  <si>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</si>
  <si>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</si>
  <si>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</si>
  <si>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</si>
  <si>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</si>
  <si>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</si>
  <si>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</si>
  <si>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</si>
  <si>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</si>
  <si>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</si>
  <si>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</si>
  <si>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</si>
  <si>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</si>
  <si>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</si>
  <si>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</si>
  <si>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</si>
  <si>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</si>
  <si>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</si>
  <si>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</si>
  <si>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</si>
  <si>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</si>
  <si>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</si>
  <si>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</si>
  <si>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</si>
  <si>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</si>
  <si>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</si>
  <si>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</si>
  <si>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</si>
  <si>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</si>
  <si>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</si>
  <si>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</si>
  <si>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</si>
  <si>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</si>
  <si>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</si>
  <si>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</si>
  <si>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</si>
  <si>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</si>
  <si>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</si>
  <si>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</si>
  <si>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</si>
  <si>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</si>
  <si>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</si>
  <si>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</si>
  <si>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</si>
  <si>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</si>
  <si>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</si>
  <si>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</si>
  <si>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</si>
  <si>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</si>
  <si>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</si>
  <si>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</si>
  <si>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</si>
  <si>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</si>
  <si>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</si>
  <si>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</si>
  <si>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</si>
  <si>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</si>
  <si>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</si>
  <si>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</si>
  <si>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</si>
  <si>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</si>
  <si>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</si>
  <si>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</si>
  <si>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</si>
  <si>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</si>
  <si>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</si>
  <si>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</si>
  <si>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</si>
  <si>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</si>
  <si>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</si>
  <si>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</si>
  <si>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</si>
  <si>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</si>
  <si>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</si>
  <si>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</si>
  <si>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</si>
  <si>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</si>
  <si>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</si>
  <si>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</si>
  <si>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</si>
  <si>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</si>
  <si>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</si>
  <si>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</si>
  <si>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</si>
  <si>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</si>
  <si>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</si>
  <si>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</si>
  <si>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</si>
  <si>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</si>
  <si>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</si>
  <si>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</si>
  <si>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</si>
  <si>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</si>
  <si>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</si>
  <si>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</si>
  <si>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</si>
  <si>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</si>
  <si>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</si>
  <si>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</si>
  <si>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</si>
  <si>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</si>
  <si>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</si>
  <si>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</si>
  <si>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</si>
  <si>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</si>
  <si>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</si>
  <si>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</si>
  <si>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</si>
  <si>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</si>
  <si>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</si>
  <si>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</si>
  <si>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</si>
  <si>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</si>
  <si>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</si>
  <si>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</si>
  <si>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</si>
  <si>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</si>
  <si>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</si>
  <si>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</si>
  <si>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</si>
  <si>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</si>
  <si>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</si>
  <si>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</si>
  <si>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</si>
  <si>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</si>
  <si>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</si>
  <si>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</si>
  <si>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</si>
  <si>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</si>
  <si>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</si>
  <si>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</si>
  <si>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</si>
  <si>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</si>
  <si>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</si>
  <si>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</si>
  <si>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</si>
  <si>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</si>
  <si>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</si>
  <si>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</si>
  <si>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</si>
  <si>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</si>
  <si>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</si>
  <si>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</si>
  <si>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</si>
  <si>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</si>
  <si>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</si>
  <si>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</si>
  <si>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</si>
  <si>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</si>
  <si>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</si>
  <si>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</si>
  <si>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</si>
  <si>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</si>
  <si>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</si>
  <si>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</si>
  <si>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</si>
  <si>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</si>
  <si>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</si>
  <si>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</si>
  <si>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</si>
  <si>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</si>
  <si>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</si>
  <si>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</si>
  <si>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</si>
  <si>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</si>
  <si>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</si>
  <si>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</si>
  <si>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</si>
  <si>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</si>
  <si>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</si>
  <si>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</si>
  <si>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</si>
  <si>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</si>
  <si>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</si>
  <si>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</si>
  <si>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</si>
  <si>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</si>
  <si>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</si>
  <si>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</si>
  <si>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</si>
  <si>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</si>
  <si>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</si>
  <si>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</si>
  <si>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</si>
  <si>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</si>
  <si>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</si>
  <si>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</si>
  <si>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</si>
  <si>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</si>
  <si>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</si>
  <si>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</si>
  <si>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</si>
  <si>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</si>
  <si>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</si>
  <si>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</si>
  <si>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</si>
  <si>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</si>
  <si>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</si>
  <si>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</si>
  <si>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</si>
  <si>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</si>
  <si>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</si>
  <si>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</si>
  <si>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</si>
  <si>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</si>
  <si>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</si>
  <si>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</si>
  <si>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</si>
  <si>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</si>
  <si>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</si>
  <si>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</si>
  <si>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</si>
  <si>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</si>
  <si>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</si>
  <si>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</si>
  <si>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</si>
  <si>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</si>
  <si>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</si>
  <si>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</si>
  <si>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</si>
  <si>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</si>
  <si>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</si>
  <si>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</si>
  <si>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</si>
  <si>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</si>
  <si>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</si>
  <si>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</si>
  <si>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</si>
  <si>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</si>
  <si>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</si>
  <si>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</si>
  <si>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</si>
  <si>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</si>
  <si>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</si>
  <si>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</si>
  <si>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</si>
  <si>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</si>
  <si>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</si>
  <si>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</si>
  <si>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</si>
  <si>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</si>
  <si>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</si>
  <si>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</si>
  <si>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</si>
  <si>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</si>
  <si>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</si>
  <si>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</si>
  <si>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</si>
  <si>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</si>
  <si>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</si>
  <si>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</si>
  <si>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</si>
  <si>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</si>
  <si>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</si>
  <si>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</si>
  <si>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</si>
  <si>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</si>
  <si>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</si>
  <si>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</si>
  <si>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</si>
  <si>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</si>
  <si>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</si>
  <si>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</si>
  <si>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</si>
  <si>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</si>
  <si>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</si>
  <si>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</si>
  <si>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</si>
  <si>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</si>
  <si>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</si>
  <si>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</si>
  <si>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</si>
  <si>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</si>
  <si>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</si>
  <si>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</si>
  <si>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</si>
  <si>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</si>
  <si>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</si>
  <si>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</si>
  <si>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</si>
  <si>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</si>
  <si>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</si>
  <si>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</si>
  <si>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</si>
  <si>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</si>
  <si>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</si>
  <si>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</si>
  <si>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</si>
  <si>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</si>
  <si>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</si>
  <si>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</si>
  <si>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</si>
  <si>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</si>
  <si>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</si>
  <si>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</si>
  <si>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</si>
  <si>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</si>
  <si>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</si>
  <si>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</si>
  <si>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</si>
  <si>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</si>
  <si>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</si>
  <si>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</si>
  <si>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</si>
  <si>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</si>
  <si>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</si>
  <si>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</si>
  <si>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</si>
  <si>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</si>
  <si>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</si>
  <si>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</si>
  <si>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</si>
  <si>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</si>
  <si>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</si>
  <si>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</si>
  <si>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</si>
  <si>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</si>
  <si>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</si>
  <si>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</si>
  <si>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</si>
  <si>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</si>
  <si>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</si>
  <si>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</si>
  <si>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</si>
  <si>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</si>
  <si>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</si>
  <si>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</si>
  <si>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</si>
  <si>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</si>
  <si>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</si>
  <si>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</si>
  <si>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</si>
  <si>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</si>
  <si>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</si>
  <si>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</si>
  <si>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</si>
  <si>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</si>
  <si>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</si>
  <si>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</si>
  <si>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</si>
  <si>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</si>
  <si>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</si>
  <si>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</si>
  <si>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</si>
  <si>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</si>
  <si>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</si>
  <si>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</si>
  <si>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</si>
  <si>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</si>
  <si>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</si>
  <si>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</si>
  <si>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</si>
  <si>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</si>
  <si>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</si>
  <si>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</si>
  <si>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</si>
  <si>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</si>
  <si>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</si>
  <si>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</si>
  <si>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</si>
  <si>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</si>
  <si>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</si>
  <si>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</si>
  <si>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</si>
  <si>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</si>
  <si>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</si>
  <si>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</si>
  <si>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</si>
  <si>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</si>
  <si>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</si>
  <si>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</si>
  <si>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</si>
  <si>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</si>
  <si>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</si>
  <si>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</si>
  <si>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</si>
  <si>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</si>
  <si>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</si>
  <si>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</si>
  <si>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</si>
  <si>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</si>
  <si>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</si>
  <si>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</si>
  <si>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</si>
  <si>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</si>
  <si>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</si>
  <si>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</si>
  <si>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</si>
  <si>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</si>
  <si>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</si>
  <si>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</si>
  <si>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</si>
  <si>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</si>
  <si>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</si>
  <si>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</si>
  <si>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</si>
  <si>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</si>
  <si>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</si>
  <si>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</si>
  <si>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</si>
  <si>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</si>
  <si>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</si>
  <si>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</si>
  <si>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</si>
  <si>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</si>
  <si>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</si>
  <si>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</si>
  <si>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</si>
  <si>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</si>
  <si>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</si>
  <si>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</si>
  <si>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</si>
  <si>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</si>
  <si>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</si>
  <si>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</si>
  <si>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</si>
  <si>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</si>
  <si>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</si>
  <si>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</si>
  <si>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</si>
  <si>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</si>
  <si>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</si>
  <si>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</si>
  <si>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</si>
  <si>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</si>
  <si>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</si>
  <si>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</si>
  <si>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</si>
  <si>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</si>
  <si>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</si>
  <si>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</si>
  <si>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</si>
  <si>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</si>
  <si>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</si>
  <si>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</si>
  <si>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</si>
  <si>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</si>
  <si>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</si>
  <si>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</si>
  <si>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</si>
  <si>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</si>
  <si>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</si>
  <si>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</si>
  <si>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</si>
  <si>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</si>
  <si>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</si>
  <si>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</si>
  <si>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</si>
  <si>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</si>
  <si>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</si>
  <si>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</si>
  <si>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</si>
  <si>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</si>
  <si>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</si>
  <si>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</si>
  <si>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</si>
  <si>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</si>
  <si>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</si>
  <si>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</si>
  <si>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</si>
  <si>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</si>
  <si>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</si>
  <si>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</si>
  <si>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</si>
  <si>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</si>
  <si>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</si>
  <si>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</si>
  <si>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</si>
  <si>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</si>
  <si>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</si>
  <si>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</si>
  <si>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</si>
  <si>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</si>
  <si>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</si>
  <si>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</si>
  <si>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</si>
  <si>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</si>
  <si>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</si>
  <si>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</si>
  <si>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</si>
  <si>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</si>
  <si>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</si>
  <si>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</si>
  <si>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</si>
  <si>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</si>
  <si>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</si>
  <si>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</si>
  <si>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</si>
  <si>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</si>
  <si>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</si>
  <si>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</si>
  <si>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</si>
  <si>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</si>
  <si>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</si>
  <si>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</si>
  <si>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</si>
  <si>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</si>
  <si>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</si>
  <si>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</si>
  <si>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</si>
  <si>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</si>
  <si>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</si>
  <si>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</si>
  <si>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</si>
  <si>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</si>
  <si>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</si>
  <si>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</si>
  <si>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</si>
  <si>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</si>
  <si>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</si>
  <si>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</si>
  <si>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</si>
  <si>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</si>
  <si>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</si>
  <si>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</si>
  <si>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</si>
  <si>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</si>
  <si>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</si>
  <si>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</si>
  <si>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</si>
  <si>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</si>
  <si>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</si>
  <si>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</si>
  <si>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</si>
  <si>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</si>
  <si>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</si>
  <si>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</si>
  <si>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</si>
  <si>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</si>
  <si>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</si>
  <si>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</si>
  <si>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</si>
  <si>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</si>
  <si>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</si>
  <si>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</si>
  <si>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</si>
  <si>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</si>
  <si>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</si>
  <si>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</si>
  <si>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</si>
  <si>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</si>
  <si>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</si>
  <si>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</si>
  <si>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</si>
  <si>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</si>
  <si>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</si>
  <si>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</si>
  <si>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</si>
  <si>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</si>
  <si>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</si>
  <si>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</si>
  <si>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</si>
  <si>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</si>
  <si>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</si>
  <si>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</si>
  <si>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</si>
  <si>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</si>
  <si>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</si>
  <si>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</si>
  <si>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</si>
  <si>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</si>
  <si>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</si>
  <si>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</si>
  <si>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</si>
  <si>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</si>
  <si>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</si>
  <si>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</si>
  <si>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</si>
  <si>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</si>
  <si>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</si>
  <si>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</si>
  <si>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</si>
  <si>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</si>
  <si>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</si>
  <si>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</si>
  <si>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</si>
  <si>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</si>
  <si>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</si>
  <si>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</si>
  <si>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</si>
  <si>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</si>
  <si>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</si>
  <si>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</si>
  <si>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</si>
  <si>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</si>
  <si>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</si>
  <si>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</si>
  <si>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</si>
  <si>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</si>
  <si>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</si>
  <si>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</si>
  <si>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</si>
  <si>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</si>
  <si>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</si>
  <si>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</si>
  <si>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</si>
  <si>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</si>
  <si>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</si>
  <si>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</si>
  <si>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</si>
  <si>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</si>
  <si>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</si>
  <si>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</si>
  <si>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</si>
  <si>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</si>
  <si>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</si>
  <si>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</si>
  <si>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</si>
  <si>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</si>
  <si>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</si>
  <si>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</si>
  <si>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</si>
  <si>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</si>
  <si>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</si>
  <si>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</si>
  <si>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</si>
  <si>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</si>
  <si>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</si>
  <si>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</si>
  <si>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</si>
  <si>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</si>
  <si>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</si>
  <si>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</si>
  <si>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</si>
  <si>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</si>
  <si>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</si>
  <si>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</si>
  <si>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</si>
  <si>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</si>
  <si>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</si>
  <si>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</si>
  <si>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</si>
  <si>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</si>
  <si>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</si>
  <si>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</si>
  <si>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</si>
  <si>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</si>
  <si>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</si>
  <si>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</si>
  <si>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</si>
  <si>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</si>
  <si>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</si>
  <si>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</si>
  <si>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</si>
  <si>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</si>
  <si>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</si>
  <si>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</si>
  <si>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</si>
  <si>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</si>
  <si>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</si>
  <si>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</si>
  <si>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</si>
  <si>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</si>
  <si>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</si>
  <si>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</si>
  <si>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</si>
  <si>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</si>
  <si>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</si>
  <si>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</si>
  <si>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</si>
  <si>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</si>
  <si>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</si>
  <si>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</si>
  <si>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</si>
  <si>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</si>
  <si>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</si>
  <si>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</si>
  <si>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</si>
  <si>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</si>
  <si>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</si>
  <si>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</si>
  <si>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</si>
  <si>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</si>
  <si>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</si>
  <si>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</si>
  <si>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</si>
  <si>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</si>
  <si>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</si>
  <si>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</si>
  <si>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</si>
  <si>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</si>
  <si>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</si>
  <si>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</si>
  <si>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</si>
  <si>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</si>
  <si>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</si>
  <si>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</si>
  <si>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</si>
  <si>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</si>
  <si>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</si>
  <si>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</si>
  <si>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</si>
  <si>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</si>
  <si>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</si>
  <si>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</si>
  <si>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</si>
  <si>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</si>
  <si>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</si>
  <si>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</si>
  <si>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</si>
  <si>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</si>
  <si>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</si>
  <si>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</si>
  <si>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</si>
  <si>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</si>
  <si>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</si>
  <si>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</si>
  <si>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</si>
  <si>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</si>
  <si>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</si>
  <si>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</si>
  <si>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</si>
  <si>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</si>
  <si>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</si>
  <si>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</si>
  <si>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</si>
  <si>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</si>
  <si>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</si>
  <si>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</si>
  <si>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</si>
  <si>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</si>
  <si>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</si>
  <si>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</si>
  <si>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</si>
  <si>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</si>
  <si>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</si>
  <si>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</si>
  <si>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</si>
  <si>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</si>
  <si>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</si>
  <si>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</si>
  <si>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</si>
  <si>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</si>
  <si>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</si>
  <si>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</si>
  <si>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</si>
  <si>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</si>
  <si>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</si>
  <si>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</si>
  <si>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</si>
  <si>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</si>
  <si>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</si>
  <si>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</si>
  <si>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</si>
  <si>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</si>
  <si>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</si>
  <si>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</si>
  <si>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</si>
  <si>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</si>
  <si>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</si>
  <si>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</si>
  <si>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</si>
  <si>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</si>
  <si>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</si>
  <si>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</si>
  <si>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</si>
  <si>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</si>
  <si>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</si>
  <si>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</si>
  <si>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</si>
  <si>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</si>
  <si>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</si>
  <si>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</si>
  <si>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</si>
  <si>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</si>
  <si>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</si>
  <si>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</si>
  <si>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</si>
  <si>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</si>
  <si>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</si>
  <si>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</si>
  <si>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</si>
  <si>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</si>
  <si>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</si>
  <si>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</si>
  <si>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</si>
  <si>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</si>
  <si>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</si>
  <si>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</si>
  <si>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</si>
  <si>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</si>
  <si>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</si>
  <si>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</si>
  <si>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</si>
  <si>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</si>
  <si>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</si>
  <si>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</si>
  <si>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</si>
  <si>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</si>
  <si>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</si>
  <si>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</si>
  <si>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</si>
  <si>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</si>
  <si>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</si>
  <si>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</si>
  <si>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</si>
  <si>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</si>
  <si>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</si>
  <si>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</si>
  <si>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</si>
  <si>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</si>
  <si>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</si>
  <si>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</si>
  <si>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</si>
  <si>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</si>
  <si>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</si>
  <si>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</si>
  <si>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</si>
  <si>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</si>
  <si>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</si>
  <si>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</si>
  <si>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</si>
  <si>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</si>
  <si>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</si>
  <si>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</si>
  <si>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</si>
  <si>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</si>
  <si>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</si>
  <si>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</si>
  <si>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</si>
  <si>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</si>
  <si>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</si>
  <si>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</si>
  <si>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</si>
  <si>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</si>
  <si>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</si>
  <si>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</si>
  <si>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</si>
  <si>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</si>
  <si>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</si>
  <si>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</si>
  <si>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</si>
  <si>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</si>
  <si>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</si>
  <si>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</si>
  <si>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</si>
  <si>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</si>
  <si>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</si>
  <si>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</si>
  <si>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</si>
  <si>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</si>
  <si>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</si>
  <si>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</si>
  <si>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</si>
  <si>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</si>
  <si>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</si>
  <si>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</si>
  <si>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</si>
  <si>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</si>
  <si>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</si>
  <si>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</si>
  <si>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</si>
  <si>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</si>
  <si>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</si>
  <si>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</si>
  <si>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</si>
  <si>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</si>
  <si>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</si>
  <si>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</si>
  <si>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</si>
  <si>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</si>
  <si>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</si>
  <si>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</si>
  <si>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</si>
  <si>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</si>
  <si>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</si>
  <si>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</si>
  <si>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</si>
  <si>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</si>
  <si>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</si>
  <si>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</si>
  <si>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</si>
  <si>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</si>
  <si>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</si>
  <si>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</si>
  <si>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</si>
  <si>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</si>
  <si>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</si>
  <si>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</si>
  <si>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</si>
  <si>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</si>
  <si>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</si>
  <si>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</si>
  <si>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</si>
  <si>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</si>
  <si>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</si>
  <si>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</si>
  <si>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</si>
  <si>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</si>
  <si>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</si>
  <si>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</si>
  <si>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</si>
  <si>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</si>
  <si>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</si>
  <si>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</si>
  <si>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</si>
  <si>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</si>
  <si>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</si>
  <si>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</si>
  <si>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</si>
  <si>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</si>
  <si>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</si>
  <si>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</si>
  <si>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</si>
  <si>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</si>
  <si>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</si>
  <si>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</si>
  <si>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</si>
  <si>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</si>
  <si>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</si>
  <si>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</si>
  <si>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</si>
  <si>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</si>
  <si>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</si>
  <si>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</si>
  <si>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</si>
  <si>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</si>
  <si>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</si>
  <si>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</si>
  <si>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</si>
  <si>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</si>
  <si>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</si>
  <si>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</si>
  <si>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</si>
  <si>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</si>
  <si>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</si>
  <si>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</si>
  <si>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</si>
  <si>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</si>
  <si>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</si>
  <si>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</si>
  <si>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</si>
  <si>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</si>
  <si>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</si>
  <si>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</si>
  <si>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</si>
  <si>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</si>
  <si>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</si>
  <si>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</si>
  <si>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</si>
  <si>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</si>
  <si>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</si>
  <si>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</si>
  <si>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</si>
  <si>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</si>
  <si>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</si>
  <si>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</si>
  <si>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</si>
  <si>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</si>
  <si>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</si>
  <si>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</si>
  <si>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</si>
  <si>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</si>
  <si>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</si>
  <si>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</si>
  <si>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</si>
  <si>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</si>
  <si>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</si>
  <si>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</si>
  <si>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</si>
  <si>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</si>
  <si>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</si>
  <si>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</si>
  <si>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</si>
  <si>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</si>
  <si>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</si>
  <si>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</si>
  <si>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</si>
  <si>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</si>
  <si>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</si>
  <si>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</si>
  <si>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</si>
  <si>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</si>
  <si>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</si>
  <si>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</si>
  <si>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</si>
  <si>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</si>
  <si>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</si>
  <si>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</si>
  <si>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</si>
  <si>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</si>
  <si>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</si>
  <si>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</si>
  <si>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</si>
  <si>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</si>
  <si>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</si>
  <si>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</si>
  <si>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</si>
  <si>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</si>
  <si>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</si>
  <si>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</si>
  <si>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</si>
  <si>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</si>
  <si>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</si>
  <si>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</si>
  <si>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</si>
  <si>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</si>
  <si>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</si>
  <si>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</si>
  <si>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</si>
  <si>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</si>
  <si>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</si>
  <si>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</si>
  <si>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</si>
  <si>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</si>
  <si>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</si>
  <si>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</si>
  <si>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</si>
  <si>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</si>
  <si>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</si>
  <si>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</si>
  <si>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</si>
  <si>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</si>
  <si>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</si>
  <si>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</si>
  <si>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</si>
  <si>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</si>
  <si>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</si>
  <si>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</si>
  <si>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</si>
  <si>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</si>
  <si>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</si>
  <si>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</si>
  <si>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</si>
  <si>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</si>
  <si>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</si>
  <si>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</si>
  <si>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</si>
  <si>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</si>
  <si>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</si>
  <si>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</si>
  <si>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</si>
  <si>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</si>
  <si>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</si>
  <si>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</si>
  <si>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</si>
  <si>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</si>
  <si>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</si>
  <si>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</si>
  <si>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</si>
  <si>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</si>
  <si>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</si>
  <si>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</si>
  <si>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</si>
  <si>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</si>
  <si>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</si>
  <si>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</si>
  <si>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</si>
  <si>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</si>
  <si>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</si>
  <si>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</si>
  <si>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</si>
  <si>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</si>
  <si>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</si>
  <si>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</si>
  <si>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</si>
  <si>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</si>
  <si>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</si>
  <si>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</si>
  <si>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</si>
  <si>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</si>
  <si>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</si>
  <si>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</si>
  <si>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</si>
  <si>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</si>
  <si>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</si>
  <si>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</si>
  <si>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</si>
  <si>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</si>
  <si>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</si>
  <si>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</si>
  <si>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</si>
  <si>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</si>
  <si>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</si>
  <si>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</si>
  <si>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</si>
  <si>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</si>
  <si>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</si>
  <si>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</si>
  <si>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</si>
  <si>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</si>
  <si>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</si>
  <si>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</si>
  <si>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</si>
  <si>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</si>
  <si>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</si>
  <si>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</si>
  <si>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</si>
  <si>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</si>
  <si>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</si>
  <si>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</si>
  <si>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</si>
  <si>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</si>
  <si>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</si>
  <si>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</si>
  <si>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</si>
  <si>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</si>
  <si>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</si>
  <si>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</si>
  <si>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</si>
  <si>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</si>
  <si>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</si>
  <si>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</si>
  <si>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</si>
  <si>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</si>
  <si>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</si>
  <si>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</si>
  <si>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</si>
  <si>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</si>
  <si>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</si>
  <si>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</si>
  <si>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</si>
  <si>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</si>
  <si>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</si>
  <si>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</si>
  <si>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</si>
  <si>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</si>
  <si>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</si>
  <si>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</si>
  <si>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</si>
  <si>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</si>
  <si>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</si>
  <si>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</si>
  <si>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</si>
  <si>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</si>
  <si>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</si>
  <si>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</si>
  <si>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</si>
  <si>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</si>
  <si>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</si>
  <si>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</si>
  <si>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</si>
  <si>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</si>
  <si>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</si>
  <si>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</si>
  <si>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</si>
  <si>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</si>
  <si>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</si>
  <si>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</si>
  <si>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</si>
  <si>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</si>
  <si>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</si>
  <si>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</si>
  <si>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</si>
  <si>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</si>
  <si>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</si>
  <si>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</si>
  <si>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</si>
  <si>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</si>
  <si>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</si>
  <si>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</si>
  <si>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</si>
  <si>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</si>
  <si>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</si>
  <si>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</si>
  <si>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</si>
  <si>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</si>
  <si>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</si>
  <si>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</si>
  <si>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</si>
  <si>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</si>
  <si>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</si>
  <si>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</si>
  <si>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</si>
  <si>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</si>
  <si>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</si>
  <si>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</si>
  <si>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</si>
  <si>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</si>
  <si>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</si>
  <si>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</si>
  <si>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</si>
  <si>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</si>
  <si>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</si>
  <si>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</si>
  <si>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</si>
  <si>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</si>
  <si>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</si>
  <si>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</si>
  <si>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</si>
  <si>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</si>
  <si>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</si>
  <si>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</si>
  <si>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</si>
  <si>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</si>
  <si>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</si>
  <si>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</si>
  <si>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</si>
  <si>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</si>
  <si>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</si>
  <si>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</si>
  <si>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</si>
  <si>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</si>
  <si>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</si>
  <si>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</si>
  <si>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</si>
  <si>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</si>
  <si>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</si>
  <si>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</si>
  <si>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</si>
  <si>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</si>
  <si>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</si>
  <si>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</si>
  <si>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</si>
  <si>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</si>
  <si>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</si>
  <si>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</si>
  <si>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</si>
  <si>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</si>
  <si>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</si>
  <si>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</si>
  <si>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</si>
  <si>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</si>
  <si>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</si>
  <si>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</si>
  <si>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</si>
  <si>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</si>
  <si>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</si>
  <si>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</si>
  <si>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</si>
  <si>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</si>
  <si>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</si>
  <si>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</si>
  <si>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</si>
  <si>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</si>
  <si>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</si>
  <si>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</si>
  <si>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</si>
  <si>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</si>
  <si>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</si>
  <si>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</si>
  <si>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</si>
  <si>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</si>
  <si>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</si>
  <si>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</si>
  <si>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</si>
  <si>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</si>
  <si>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</si>
  <si>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</si>
  <si>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</si>
  <si>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</si>
  <si>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</si>
  <si>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</si>
  <si>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</si>
  <si>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</si>
  <si>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</si>
  <si>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</si>
  <si>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</si>
  <si>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</si>
  <si>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</si>
  <si>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</si>
  <si>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</si>
  <si>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</si>
  <si>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</si>
  <si>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</si>
  <si>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</si>
  <si>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</si>
  <si>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</si>
  <si>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</si>
  <si>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</si>
  <si>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</si>
  <si>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</si>
  <si>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</si>
  <si>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</si>
  <si>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</si>
  <si>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</si>
  <si>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</si>
  <si>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</si>
  <si>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</si>
  <si>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</si>
  <si>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</si>
  <si>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</si>
  <si>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</si>
  <si>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</si>
  <si>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</si>
  <si>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</si>
  <si>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</si>
  <si>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</si>
  <si>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</si>
  <si>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</si>
  <si>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</si>
  <si>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</si>
  <si>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</si>
  <si>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</si>
  <si>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</si>
  <si>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</si>
  <si>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</si>
  <si>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</si>
  <si>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</si>
  <si>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</si>
  <si>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</si>
  <si>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</si>
  <si>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</si>
  <si>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</si>
  <si>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</si>
  <si>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</si>
  <si>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</si>
  <si>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</si>
  <si>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</si>
  <si>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</si>
  <si>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</si>
  <si>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</si>
  <si>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</si>
  <si>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</si>
  <si>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</si>
  <si>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</si>
  <si>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</si>
  <si>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</si>
  <si>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</si>
  <si>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</si>
  <si>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</si>
  <si>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</si>
  <si>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</si>
  <si>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</si>
  <si>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</si>
  <si>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</si>
  <si>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</si>
  <si>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</si>
  <si>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</si>
  <si>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</si>
  <si>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</si>
  <si>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</si>
  <si>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</si>
  <si>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</si>
  <si>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</si>
  <si>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</si>
  <si>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</si>
  <si>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</si>
  <si>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</si>
  <si>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</si>
  <si>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</si>
  <si>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</si>
  <si>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</si>
  <si>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</si>
  <si>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</si>
  <si>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</si>
  <si>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</si>
  <si>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</si>
  <si>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</si>
  <si>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</si>
  <si>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</si>
  <si>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</si>
  <si>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</si>
  <si>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</si>
  <si>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</si>
  <si>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</si>
  <si>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</si>
  <si>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</si>
  <si>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</si>
  <si>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</si>
  <si>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</si>
  <si>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</si>
  <si>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</si>
  <si>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</si>
  <si>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</si>
  <si>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</si>
  <si>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</si>
  <si>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</si>
  <si>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</si>
  <si>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</si>
  <si>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</si>
  <si>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</si>
  <si>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</si>
  <si>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</si>
  <si>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</si>
  <si>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</si>
  <si>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</si>
  <si>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</si>
  <si>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</si>
  <si>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</si>
  <si>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</si>
  <si>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</si>
  <si>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</si>
  <si>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</si>
  <si>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</si>
  <si>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</si>
  <si>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</si>
  <si>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</si>
  <si>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</si>
  <si>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</si>
  <si>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</si>
  <si>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</si>
  <si>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</si>
  <si>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</si>
  <si>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</si>
  <si>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</si>
  <si>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</si>
  <si>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</si>
  <si>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</si>
  <si>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</si>
  <si>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</si>
  <si>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</si>
  <si>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</si>
  <si>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</si>
  <si>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</si>
  <si>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</si>
  <si>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</si>
  <si>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</si>
  <si>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</si>
  <si>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</si>
  <si>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</si>
  <si>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</si>
  <si>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</si>
  <si>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</si>
  <si>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</si>
  <si>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</si>
  <si>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</si>
  <si>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</si>
  <si>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</si>
  <si>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</si>
  <si>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</si>
  <si>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</si>
  <si>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</si>
  <si>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</si>
  <si>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</si>
  <si>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</si>
  <si>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</si>
  <si>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</si>
  <si>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</si>
  <si>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</si>
  <si>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</si>
  <si>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</si>
  <si>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</si>
  <si>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</si>
  <si>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</si>
  <si>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</si>
  <si>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</si>
  <si>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</si>
  <si>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</si>
  <si>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</si>
  <si>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</si>
  <si>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</si>
  <si>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</si>
  <si>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</si>
  <si>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</si>
  <si>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</si>
  <si>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</si>
  <si>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</si>
  <si>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</si>
  <si>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</si>
  <si>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</si>
  <si>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</si>
  <si>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</si>
  <si>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</si>
  <si>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</si>
  <si>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</si>
  <si>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</si>
  <si>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</si>
  <si>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</si>
  <si>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</si>
  <si>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</si>
  <si>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</si>
  <si>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</si>
  <si>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</si>
  <si>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</si>
  <si>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</si>
  <si>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</si>
  <si>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</si>
  <si>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</si>
  <si>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</si>
  <si>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</si>
  <si>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</si>
  <si>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</si>
  <si>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</si>
  <si>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</si>
  <si>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</si>
  <si>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</si>
  <si>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</si>
  <si>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</si>
  <si>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</si>
  <si>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</si>
  <si>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</si>
  <si>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</si>
  <si>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</si>
  <si>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</si>
  <si>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</si>
  <si>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</si>
  <si>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</si>
  <si>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</si>
  <si>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</si>
  <si>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</si>
  <si>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</si>
  <si>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</si>
  <si>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</si>
  <si>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</si>
  <si>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</si>
  <si>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</si>
  <si>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</si>
  <si>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</si>
  <si>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</si>
  <si>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</si>
  <si>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</si>
  <si>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</si>
  <si>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</si>
  <si>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</si>
  <si>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</si>
  <si>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</si>
  <si>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</si>
  <si>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</si>
  <si>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</si>
  <si>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</si>
  <si>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</si>
  <si>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</si>
  <si>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</si>
  <si>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</si>
  <si>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</si>
  <si>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</si>
  <si>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</si>
  <si>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</si>
  <si>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</si>
  <si>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</si>
  <si>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</si>
  <si>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</si>
  <si>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</si>
  <si>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</si>
  <si>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</si>
  <si>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</si>
  <si>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</si>
  <si>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</si>
  <si>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</si>
  <si>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</si>
  <si>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</si>
  <si>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</si>
  <si>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</si>
  <si>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</si>
  <si>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</si>
  <si>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</si>
  <si>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</si>
  <si>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</si>
  <si>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</si>
  <si>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</si>
  <si>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</si>
  <si>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</si>
  <si>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</si>
  <si>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</si>
  <si>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</si>
  <si>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</si>
  <si>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</si>
  <si>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</si>
  <si>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</si>
  <si>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</si>
  <si>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</si>
  <si>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</si>
  <si>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</si>
  <si>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</si>
  <si>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</si>
  <si>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</si>
  <si>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</si>
  <si>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</si>
  <si>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</si>
  <si>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</si>
  <si>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</si>
  <si>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</si>
  <si>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</si>
  <si>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</si>
  <si>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</si>
  <si>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</si>
  <si>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</si>
  <si>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</si>
  <si>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</si>
  <si>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</si>
  <si>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</si>
  <si>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</si>
  <si>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</si>
  <si>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</si>
  <si>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</si>
  <si>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</si>
  <si>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</si>
  <si>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</si>
  <si>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</si>
  <si>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</si>
  <si>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</si>
  <si>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</si>
  <si>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</si>
  <si>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</si>
  <si>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</si>
  <si>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</si>
  <si>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</si>
  <si>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</si>
  <si>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</si>
  <si>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</si>
  <si>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</si>
  <si>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</si>
  <si>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</si>
  <si>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</si>
  <si>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</si>
  <si>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</si>
  <si>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</si>
  <si>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</si>
  <si>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</si>
  <si>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</si>
  <si>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</si>
  <si>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</si>
  <si>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</si>
  <si>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</si>
  <si>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</si>
  <si>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</si>
  <si>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</si>
  <si>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</si>
  <si>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</si>
  <si>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</si>
  <si>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</si>
  <si>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</si>
  <si>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</si>
  <si>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</si>
  <si>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</si>
  <si>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</si>
  <si>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</si>
  <si>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</si>
  <si>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</si>
  <si>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</si>
  <si>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</si>
  <si>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</si>
  <si>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</si>
  <si>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</si>
  <si>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</si>
  <si>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</si>
  <si>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</si>
  <si>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</si>
  <si>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</si>
  <si>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</si>
  <si>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</si>
  <si>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</si>
  <si>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</si>
  <si>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</si>
  <si>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</si>
  <si>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</si>
  <si>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</si>
  <si>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</si>
  <si>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</si>
  <si>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</si>
  <si>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</si>
  <si>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</si>
  <si>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</si>
  <si>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</si>
  <si>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</si>
  <si>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</si>
  <si>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</si>
  <si>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</si>
  <si>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</si>
  <si>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</si>
  <si>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</si>
  <si>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</si>
  <si>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</si>
  <si>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</si>
  <si>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</si>
  <si>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</si>
  <si>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</si>
  <si>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</si>
  <si>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</si>
  <si>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</si>
  <si>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</si>
  <si>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</si>
  <si>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</si>
  <si>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</si>
  <si>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</si>
  <si>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</si>
  <si>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</si>
  <si>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</si>
  <si>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</si>
  <si>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</si>
  <si>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</si>
  <si>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</si>
  <si>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</si>
  <si>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</si>
  <si>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</si>
  <si>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</si>
  <si>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</si>
  <si>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</si>
  <si>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</si>
  <si>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</si>
  <si>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</si>
  <si>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</si>
  <si>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</si>
  <si>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</si>
  <si>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</si>
  <si>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</si>
  <si>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</si>
  <si>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</si>
  <si>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</si>
  <si>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</si>
  <si>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</si>
  <si>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</si>
  <si>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</si>
  <si>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</si>
  <si>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</si>
  <si>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</si>
  <si>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</si>
  <si>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</si>
  <si>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</si>
  <si>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</si>
  <si>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</si>
  <si>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</si>
  <si>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</si>
  <si>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</si>
  <si>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</si>
  <si>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</si>
  <si>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</si>
  <si>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</si>
  <si>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</si>
  <si>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</si>
  <si>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</si>
  <si>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</si>
  <si>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</si>
  <si>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</si>
  <si>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</si>
  <si>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</si>
  <si>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</si>
  <si>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</si>
  <si>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</si>
  <si>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</si>
  <si>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</si>
  <si>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</si>
  <si>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</si>
  <si>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</si>
  <si>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</si>
  <si>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</si>
  <si>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</si>
  <si>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</si>
  <si>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</si>
  <si>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</si>
  <si>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</si>
  <si>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</si>
  <si>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</si>
  <si>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</si>
  <si>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</si>
  <si>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</si>
  <si>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</si>
  <si>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</si>
  <si>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</si>
  <si>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</si>
  <si>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</si>
  <si>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</si>
  <si>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</si>
  <si>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</si>
  <si>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</si>
  <si>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</si>
  <si>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</si>
  <si>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</si>
  <si>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</si>
  <si>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</si>
  <si>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</si>
  <si>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</si>
  <si>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</si>
  <si>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</si>
  <si>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</si>
  <si>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</si>
  <si>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</si>
  <si>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</si>
  <si>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</si>
  <si>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</si>
  <si>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</si>
  <si>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</si>
  <si>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</si>
  <si>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</si>
  <si>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</si>
  <si>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</si>
  <si>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</si>
  <si>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</si>
  <si>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</si>
  <si>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</si>
  <si>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</si>
  <si>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</si>
  <si>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</si>
  <si>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</si>
  <si>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</si>
  <si>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</si>
  <si>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</si>
  <si>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</si>
  <si>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</si>
  <si>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</si>
  <si>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</si>
  <si>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</si>
  <si>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</si>
  <si>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</si>
  <si>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</si>
  <si>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</si>
  <si>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</si>
  <si>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</si>
  <si>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</si>
  <si>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</si>
  <si>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</si>
  <si>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</si>
  <si>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</si>
  <si>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</si>
  <si>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</si>
  <si>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</si>
  <si>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</si>
  <si>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</si>
  <si>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</si>
  <si>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</si>
  <si>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</si>
  <si>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</si>
  <si>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</si>
  <si>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</si>
  <si>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</si>
  <si>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</si>
  <si>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</si>
  <si>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</si>
  <si>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</si>
  <si>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</si>
  <si>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</si>
  <si>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</si>
  <si>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</si>
  <si>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</si>
  <si>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</si>
  <si>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</si>
  <si>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</si>
  <si>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</si>
  <si>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</si>
  <si>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</si>
  <si>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</si>
  <si>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</si>
  <si>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</si>
  <si>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</si>
  <si>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</si>
  <si>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</si>
  <si>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</si>
  <si>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</si>
  <si>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</si>
  <si>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</si>
  <si>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</si>
  <si>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</si>
  <si>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</si>
  <si>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</si>
  <si>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</si>
  <si>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</si>
  <si>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</si>
  <si>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</si>
  <si>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</si>
  <si>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</si>
  <si>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</si>
  <si>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</si>
  <si>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</si>
  <si>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</si>
  <si>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</si>
  <si>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</si>
  <si>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</si>
  <si>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</si>
  <si>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</si>
  <si>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</si>
  <si>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</si>
  <si>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</si>
  <si>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</si>
  <si>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</si>
  <si>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</si>
  <si>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</si>
  <si>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</si>
  <si>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</si>
  <si>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</si>
  <si>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</si>
  <si>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</si>
  <si>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</si>
  <si>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</si>
  <si>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</si>
  <si>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</si>
  <si>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</si>
  <si>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</si>
  <si>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</si>
  <si>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</si>
  <si>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</si>
  <si>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</si>
  <si>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</si>
  <si>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</si>
  <si>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</si>
  <si>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</si>
  <si>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</si>
  <si>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</si>
  <si>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</si>
  <si>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</si>
  <si>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</si>
  <si>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</si>
  <si>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</si>
  <si>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</si>
  <si>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</si>
  <si>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</si>
  <si>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</si>
  <si>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</si>
  <si>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</si>
  <si>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</si>
  <si>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</si>
  <si>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</si>
  <si>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</si>
  <si>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</si>
  <si>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</si>
  <si>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</si>
  <si>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</si>
  <si>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</si>
  <si>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</si>
  <si>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</si>
  <si>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</si>
  <si>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</si>
  <si>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</si>
  <si>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</si>
  <si>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</si>
  <si>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</si>
  <si>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</si>
  <si>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</si>
  <si>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</si>
  <si>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</si>
  <si>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</si>
  <si>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</si>
  <si>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</si>
  <si>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</si>
  <si>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</si>
  <si>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</si>
  <si>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</si>
  <si>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</si>
  <si>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</si>
  <si>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</si>
  <si>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</si>
  <si>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</si>
  <si>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</si>
  <si>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</si>
  <si>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</si>
  <si>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</si>
  <si>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</si>
  <si>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</si>
  <si>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</si>
  <si>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</si>
  <si>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</si>
  <si>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</si>
  <si>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</si>
  <si>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</si>
  <si>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</si>
  <si>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</si>
  <si>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</si>
  <si>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</si>
  <si>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</si>
  <si>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</si>
  <si>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</si>
  <si>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</si>
  <si>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</si>
  <si>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</si>
  <si>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</si>
  <si>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</si>
  <si>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</si>
  <si>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</si>
  <si>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</si>
  <si>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</si>
  <si>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</si>
  <si>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</si>
  <si>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</si>
  <si>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</si>
  <si>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</si>
  <si>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</si>
  <si>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</si>
  <si>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</si>
  <si>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</si>
  <si>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</si>
  <si>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</si>
  <si>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</si>
  <si>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</si>
  <si>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</si>
  <si>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</si>
  <si>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</si>
  <si>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</si>
  <si>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</si>
  <si>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</si>
  <si>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</si>
  <si>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</si>
  <si>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</si>
  <si>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</si>
  <si>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</si>
  <si>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</si>
  <si>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</si>
  <si>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</si>
  <si>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</si>
  <si>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</si>
  <si>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</si>
  <si>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</si>
  <si>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</si>
  <si>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</si>
  <si>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</si>
  <si>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</si>
  <si>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</si>
  <si>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</si>
  <si>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</si>
  <si>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</si>
  <si>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</si>
  <si>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</si>
  <si>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</si>
  <si>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</si>
  <si>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</si>
  <si>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</si>
  <si>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</si>
  <si>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</si>
  <si>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</si>
  <si>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</si>
  <si>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</si>
  <si>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</si>
  <si>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</si>
  <si>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</si>
  <si>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</si>
  <si>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</si>
  <si>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</si>
  <si>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</si>
  <si>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</si>
  <si>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</si>
  <si>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</si>
  <si>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</si>
  <si>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</si>
  <si>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</si>
  <si>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</si>
  <si>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</si>
  <si>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</si>
  <si>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</si>
  <si>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</si>
  <si>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</si>
  <si>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</si>
  <si>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</si>
  <si>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</si>
  <si>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</si>
  <si>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</si>
  <si>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</si>
  <si>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</si>
  <si>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</si>
  <si>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</si>
  <si>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</si>
  <si>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</si>
  <si>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</si>
  <si>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</si>
  <si>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</si>
  <si>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</si>
  <si>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</si>
  <si>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</si>
  <si>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</si>
  <si>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</si>
  <si>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</si>
  <si>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</si>
  <si>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</si>
  <si>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</si>
  <si>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</si>
  <si>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</si>
  <si>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</si>
  <si>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</si>
  <si>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</si>
  <si>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</si>
  <si>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</si>
  <si>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</si>
  <si>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</si>
  <si>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</si>
  <si>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</si>
  <si>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</si>
  <si>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</si>
  <si>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</si>
  <si>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</si>
  <si>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</si>
  <si>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</si>
  <si>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</si>
  <si>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</si>
  <si>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</si>
  <si>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</si>
  <si>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</si>
  <si>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</si>
  <si>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</si>
  <si>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</si>
  <si>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</si>
  <si>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</si>
  <si>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</si>
  <si>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</si>
  <si>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</si>
  <si>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</si>
  <si>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</si>
  <si>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</si>
  <si>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</si>
  <si>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</si>
  <si>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</si>
  <si>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</si>
  <si>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</si>
  <si>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</si>
  <si>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</si>
  <si>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</si>
  <si>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</si>
  <si>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</si>
  <si>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</si>
  <si>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</si>
  <si>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</si>
  <si>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</si>
  <si>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</si>
  <si>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</si>
  <si>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</si>
  <si>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</si>
  <si>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</si>
  <si>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</si>
  <si>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</si>
  <si>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</si>
  <si>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</si>
  <si>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</si>
  <si>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</si>
  <si>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</si>
  <si>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</si>
  <si>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</si>
  <si>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</si>
  <si>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</si>
  <si>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</si>
  <si>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</si>
  <si>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</si>
  <si>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</si>
  <si>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</si>
  <si>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</si>
  <si>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</si>
  <si>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</si>
  <si>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</si>
  <si>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</si>
  <si>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</si>
  <si>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</si>
  <si>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</si>
  <si>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</si>
  <si>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</si>
  <si>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</si>
  <si>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</si>
  <si>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</si>
  <si>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</si>
  <si>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</si>
  <si>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</si>
  <si>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</si>
  <si>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</si>
  <si>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</si>
  <si>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</si>
  <si>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</si>
  <si>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</si>
  <si>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</si>
  <si>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</si>
  <si>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</si>
  <si>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</si>
  <si>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</si>
  <si>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</si>
  <si>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</si>
  <si>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</si>
  <si>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</si>
  <si>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</si>
  <si>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</si>
  <si>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</si>
  <si>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</si>
  <si>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</si>
  <si>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</si>
  <si>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</si>
  <si>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</si>
  <si>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</si>
  <si>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</si>
  <si>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</si>
  <si>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</si>
  <si>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</si>
  <si>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</si>
  <si>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</si>
  <si>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</si>
  <si>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</si>
  <si>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</si>
  <si>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</si>
  <si>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</si>
  <si>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</si>
  <si>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</si>
  <si>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</si>
  <si>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</si>
  <si>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</si>
  <si>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</si>
  <si>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</si>
  <si>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</si>
  <si>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</si>
  <si>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</si>
  <si>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</si>
  <si>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</si>
  <si>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</si>
  <si>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</si>
  <si>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</si>
  <si>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</si>
  <si>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</si>
  <si>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</si>
  <si>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</si>
  <si>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</si>
  <si>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</si>
  <si>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</si>
  <si>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</si>
  <si>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</si>
  <si>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</si>
  <si>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</si>
  <si>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</si>
  <si>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</si>
  <si>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</si>
  <si>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</si>
  <si>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</si>
  <si>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</si>
  <si>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</si>
  <si>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</si>
  <si>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</si>
  <si>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</si>
  <si>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</si>
  <si>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</si>
  <si>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</si>
  <si>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</si>
  <si>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</si>
  <si>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</si>
  <si>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</si>
  <si>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</si>
  <si>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</si>
  <si>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</si>
  <si>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</si>
  <si>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</si>
  <si>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</si>
  <si>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</si>
  <si>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</si>
  <si>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</si>
  <si>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</si>
  <si>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</si>
  <si>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</si>
  <si>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</si>
  <si>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</si>
  <si>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</si>
  <si>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</si>
  <si>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</si>
  <si>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</si>
  <si>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</si>
  <si>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</si>
  <si>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</si>
  <si>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</si>
  <si>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</si>
  <si>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</si>
  <si>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</si>
  <si>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</si>
  <si>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</si>
  <si>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</si>
  <si>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</si>
  <si>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</si>
  <si>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</si>
  <si>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</si>
  <si>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</si>
  <si>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</si>
  <si>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</si>
  <si>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</si>
  <si>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</si>
  <si>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</si>
  <si>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</si>
  <si>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</si>
  <si>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</si>
  <si>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</si>
  <si>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</si>
  <si>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</si>
  <si>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</si>
  <si>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</si>
  <si>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</si>
  <si>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</si>
  <si>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</si>
  <si>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</si>
  <si>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</si>
  <si>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</si>
  <si>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</si>
  <si>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</si>
  <si>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</si>
  <si>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</si>
  <si>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</si>
  <si>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</si>
  <si>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</si>
  <si>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</si>
  <si>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</si>
  <si>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</si>
  <si>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</si>
  <si>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</si>
  <si>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</si>
  <si>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</si>
  <si>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</si>
  <si>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</si>
  <si>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</si>
  <si>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</si>
  <si>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</si>
  <si>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</si>
  <si>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</si>
  <si>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</si>
  <si>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</si>
  <si>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</si>
  <si>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</si>
  <si>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</si>
  <si>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</si>
  <si>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</si>
  <si>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</si>
  <si>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</si>
  <si>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</si>
  <si>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</si>
  <si>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</si>
  <si>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</si>
  <si>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</si>
  <si>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</si>
  <si>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</si>
  <si>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</si>
  <si>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</si>
  <si>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</si>
  <si>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</si>
  <si>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</si>
  <si>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</si>
  <si>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</si>
  <si>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</si>
  <si>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</si>
  <si>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</si>
  <si>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</si>
  <si>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</si>
  <si>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</si>
  <si>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</si>
  <si>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</si>
  <si>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</si>
  <si>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</si>
  <si>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</si>
  <si>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</si>
  <si>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</si>
  <si>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</si>
  <si>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</si>
  <si>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</si>
  <si>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</si>
  <si>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</si>
  <si>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</si>
  <si>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</si>
  <si>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</si>
  <si>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</si>
  <si>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</si>
  <si>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</si>
  <si>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</si>
  <si>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</si>
  <si>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</si>
  <si>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</si>
  <si>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</si>
  <si>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</si>
  <si>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</si>
  <si>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</si>
  <si>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</si>
  <si>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</si>
  <si>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</si>
  <si>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</si>
  <si>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</si>
  <si>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</si>
  <si>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</si>
  <si>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</si>
  <si>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</si>
  <si>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</si>
  <si>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</si>
  <si>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</si>
  <si>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</si>
  <si>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</si>
  <si>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</si>
  <si>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</si>
  <si>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</si>
  <si>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</si>
  <si>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</si>
  <si>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</si>
  <si>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</si>
  <si>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</si>
  <si>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</si>
  <si>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</si>
  <si>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</si>
  <si>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</si>
  <si>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</si>
  <si>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</si>
  <si>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</si>
  <si>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</si>
  <si>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</si>
  <si>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</si>
  <si>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</si>
  <si>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</si>
  <si>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</si>
  <si>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</si>
  <si>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</si>
  <si>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</si>
  <si>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</si>
  <si>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</si>
  <si>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</si>
  <si>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</si>
  <si>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</si>
  <si>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</si>
  <si>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</si>
  <si>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</si>
  <si>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</si>
  <si>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</si>
  <si>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</si>
  <si>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</si>
  <si>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</si>
  <si>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</si>
  <si>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</si>
  <si>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</si>
  <si>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</si>
  <si>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</si>
  <si>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</si>
  <si>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</si>
  <si>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</si>
  <si>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</si>
  <si>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</si>
  <si>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</si>
  <si>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</si>
  <si>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</si>
  <si>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</si>
  <si>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</si>
  <si>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</si>
  <si>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</si>
  <si>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</si>
  <si>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</si>
  <si>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</si>
  <si>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</si>
  <si>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</si>
  <si>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</si>
  <si>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</si>
  <si>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</si>
  <si>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</si>
  <si>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</si>
  <si>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</si>
  <si>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</si>
  <si>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</si>
  <si>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</si>
  <si>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</si>
  <si>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</si>
  <si>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</si>
  <si>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</si>
  <si>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</si>
  <si>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</si>
  <si>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</si>
  <si>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</si>
  <si>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</si>
  <si>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</si>
  <si>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</si>
  <si>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</si>
  <si>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</si>
  <si>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</si>
  <si>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</si>
  <si>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</si>
  <si>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</si>
  <si>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</si>
  <si>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</si>
  <si>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</si>
  <si>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</si>
  <si>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</si>
  <si>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</si>
  <si>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</si>
  <si>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</si>
  <si>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</si>
  <si>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</si>
  <si>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</si>
  <si>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</si>
  <si>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</si>
  <si>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</si>
  <si>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</si>
  <si>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</si>
  <si>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</si>
  <si>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</si>
  <si>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</si>
  <si>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</si>
  <si>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</si>
  <si>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</si>
  <si>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</si>
  <si>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</si>
  <si>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</si>
  <si>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</si>
  <si>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</si>
  <si>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</si>
  <si>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</si>
  <si>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</si>
  <si>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</si>
  <si>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</si>
  <si>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</si>
  <si>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</si>
  <si>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</si>
  <si>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</si>
  <si>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</si>
  <si>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</si>
  <si>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</si>
  <si>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</si>
  <si>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</si>
  <si>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</si>
  <si>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</si>
  <si>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</si>
  <si>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</si>
  <si>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</si>
  <si>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</si>
  <si>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</si>
  <si>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</si>
  <si>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</si>
  <si>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</si>
  <si>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</si>
  <si>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</si>
  <si>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</si>
  <si>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</si>
  <si>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</si>
  <si>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</si>
  <si>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</si>
  <si>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</si>
  <si>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</si>
  <si>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</si>
  <si>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</si>
  <si>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</si>
  <si>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</si>
  <si>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</si>
  <si>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</si>
  <si>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</si>
  <si>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</si>
  <si>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</si>
  <si>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</si>
  <si>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</si>
  <si>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</si>
  <si>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</si>
  <si>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</si>
  <si>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</si>
  <si>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</si>
  <si>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</si>
  <si>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</si>
  <si>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</si>
  <si>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</si>
  <si>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</si>
  <si>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</si>
  <si>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</si>
  <si>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</si>
  <si>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</si>
  <si>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</si>
  <si>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</si>
  <si>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</si>
  <si>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</si>
  <si>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</si>
  <si>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</si>
  <si>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</si>
  <si>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</si>
  <si>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</si>
  <si>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</si>
  <si>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</si>
  <si>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</si>
  <si>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</si>
  <si>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</si>
  <si>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</si>
  <si>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</si>
  <si>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</si>
  <si>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</si>
  <si>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</si>
  <si>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</si>
  <si>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</si>
  <si>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</si>
  <si>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</si>
  <si>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</si>
  <si>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</si>
  <si>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</si>
  <si>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</si>
  <si>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</si>
  <si>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</si>
  <si>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</si>
  <si>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</si>
  <si>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</si>
  <si>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</si>
  <si>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</si>
  <si>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</si>
  <si>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</si>
  <si>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</si>
  <si>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</si>
  <si>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</si>
  <si>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</si>
  <si>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</si>
  <si>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</si>
  <si>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</si>
  <si>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</si>
  <si>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</si>
  <si>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</si>
  <si>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</si>
  <si>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</si>
  <si>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</si>
  <si>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</si>
  <si>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</si>
  <si>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</si>
  <si>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</si>
  <si>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</si>
  <si>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</si>
  <si>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</si>
  <si>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</si>
  <si>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</si>
  <si>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</si>
  <si>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</si>
  <si>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</si>
  <si>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</si>
  <si>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</si>
  <si>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</si>
  <si>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</si>
  <si>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</si>
  <si>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</si>
  <si>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</si>
  <si>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</si>
  <si>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</si>
  <si>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</si>
  <si>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</si>
  <si>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</si>
  <si>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</si>
  <si>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</si>
  <si>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</si>
  <si>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</si>
  <si>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</si>
  <si>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</si>
  <si>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</si>
  <si>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</si>
  <si>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</si>
  <si>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</si>
  <si>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</si>
  <si>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</si>
  <si>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</si>
  <si>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</si>
  <si>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</si>
  <si>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</si>
  <si>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</si>
  <si>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</si>
  <si>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</si>
  <si>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</si>
  <si>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</si>
  <si>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</si>
  <si>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</si>
  <si>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</si>
  <si>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</si>
  <si>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</si>
  <si>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</si>
  <si>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</si>
  <si>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</si>
  <si>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</si>
  <si>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</si>
  <si>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</si>
  <si>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</si>
  <si>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</si>
  <si>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</si>
  <si>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</si>
  <si>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</si>
  <si>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</si>
  <si>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</si>
  <si>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</si>
  <si>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</si>
  <si>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</si>
  <si>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</si>
  <si>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</si>
  <si>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</si>
  <si>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</si>
  <si>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</si>
  <si>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</si>
  <si>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</si>
  <si>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</si>
  <si>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</si>
  <si>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</si>
  <si>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</si>
  <si>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</si>
  <si>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</si>
  <si>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</si>
  <si>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</si>
  <si>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</si>
  <si>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</si>
  <si>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</si>
  <si>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</si>
  <si>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</si>
  <si>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</si>
  <si>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</si>
  <si>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</si>
  <si>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</si>
  <si>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</si>
  <si>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</si>
  <si>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</si>
  <si>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</si>
  <si>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</si>
  <si>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</si>
  <si>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</si>
  <si>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</si>
  <si>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</si>
  <si>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</si>
  <si>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</si>
  <si>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</si>
  <si>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</si>
  <si>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</si>
  <si>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</si>
  <si>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</si>
  <si>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</si>
  <si>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</si>
  <si>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</si>
  <si>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</si>
  <si>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</si>
  <si>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</si>
  <si>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</si>
  <si>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</si>
  <si>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</si>
  <si>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</si>
  <si>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</si>
  <si>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</si>
  <si>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</si>
  <si>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</si>
  <si>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</si>
  <si>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</si>
  <si>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</si>
  <si>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</si>
  <si>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</si>
  <si>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</si>
  <si>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</si>
  <si>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</si>
  <si>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</si>
  <si>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</si>
  <si>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</si>
  <si>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</si>
  <si>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</si>
  <si>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</si>
  <si>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</si>
  <si>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</si>
  <si>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</si>
  <si>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</si>
  <si>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</si>
  <si>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</si>
  <si>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</si>
  <si>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</si>
  <si>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</si>
  <si>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</si>
  <si>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</si>
  <si>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</si>
  <si>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</si>
  <si>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</si>
  <si>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</si>
  <si>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</si>
  <si>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</si>
  <si>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</si>
  <si>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</si>
  <si>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</si>
  <si>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</si>
  <si>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</si>
  <si>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</si>
  <si>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</si>
  <si>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</si>
  <si>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</si>
  <si>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</si>
  <si>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</si>
  <si>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</si>
  <si>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</si>
  <si>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</si>
  <si>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</si>
  <si>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</si>
  <si>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</si>
  <si>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</si>
  <si>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</si>
  <si>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</si>
  <si>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</si>
  <si>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</si>
  <si>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</si>
  <si>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</si>
  <si>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</si>
  <si>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</si>
  <si>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</si>
  <si>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</si>
  <si>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</si>
  <si>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</si>
  <si>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</si>
  <si>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</si>
  <si>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</si>
  <si>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</si>
  <si>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</si>
  <si>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</si>
  <si>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</si>
  <si>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</si>
  <si>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</si>
  <si>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</si>
  <si>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</si>
  <si>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</si>
  <si>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</si>
  <si>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</si>
  <si>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</si>
  <si>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</si>
  <si>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</si>
  <si>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</si>
  <si>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</si>
  <si>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</si>
  <si>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</si>
  <si>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</si>
  <si>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</si>
  <si>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</si>
  <si>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</si>
  <si>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</si>
  <si>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</si>
  <si>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</si>
  <si>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</si>
  <si>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</si>
  <si>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</si>
  <si>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</si>
  <si>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</si>
  <si>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</si>
  <si>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</si>
  <si>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</si>
  <si>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</si>
  <si>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</si>
  <si>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</si>
  <si>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</si>
  <si>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</si>
  <si>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</si>
  <si>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</si>
  <si>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</si>
  <si>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</si>
  <si>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</si>
  <si>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</si>
  <si>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</si>
  <si>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</si>
  <si>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</si>
  <si>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</si>
  <si>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</si>
  <si>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</si>
  <si>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</si>
  <si>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</si>
  <si>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</si>
  <si>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</si>
  <si>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</si>
  <si>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</si>
  <si>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</si>
  <si>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</si>
  <si>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</si>
  <si>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</si>
  <si>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</si>
  <si>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</si>
  <si>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</si>
  <si>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</si>
  <si>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</si>
  <si>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</si>
  <si>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</si>
  <si>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</si>
  <si>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</si>
  <si>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</si>
  <si>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</si>
  <si>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</si>
  <si>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</si>
  <si>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</si>
  <si>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</si>
  <si>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</si>
  <si>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</si>
  <si>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</si>
  <si>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</si>
  <si>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</si>
  <si>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</si>
  <si>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</si>
  <si>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</si>
  <si>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</si>
  <si>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</si>
  <si>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</si>
  <si>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</si>
  <si>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</si>
  <si>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</si>
  <si>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</si>
  <si>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</si>
  <si>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</si>
  <si>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</si>
  <si>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</si>
  <si>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</si>
  <si>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</si>
  <si>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</si>
  <si>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</si>
  <si>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</si>
  <si>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</si>
  <si>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</si>
  <si>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</si>
  <si>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</si>
  <si>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</si>
  <si>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</si>
  <si>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</si>
  <si>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</si>
  <si>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</si>
  <si>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</si>
  <si>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</si>
  <si>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</si>
  <si>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</si>
  <si>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</si>
  <si>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</si>
  <si>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</si>
  <si>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</si>
  <si>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</si>
  <si>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</si>
  <si>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</si>
  <si>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</si>
  <si>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</si>
  <si>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</si>
  <si>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</si>
  <si>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</si>
  <si>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</si>
  <si>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</si>
  <si>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</si>
  <si>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</si>
  <si>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</si>
  <si>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</si>
  <si>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</si>
  <si>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</si>
  <si>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</si>
  <si>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</si>
  <si>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</si>
  <si>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</si>
  <si>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</si>
  <si>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</si>
  <si>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</si>
  <si>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</si>
  <si>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</si>
  <si>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</si>
  <si>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</si>
  <si>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</si>
  <si>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</si>
  <si>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</si>
  <si>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</si>
  <si>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</si>
  <si>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</si>
  <si>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</si>
  <si>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</si>
  <si>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</si>
  <si>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</si>
  <si>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</si>
  <si>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</si>
  <si>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</si>
  <si>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</si>
  <si>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</si>
  <si>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</si>
  <si>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</si>
  <si>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</si>
  <si>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</si>
  <si>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</si>
  <si>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</si>
  <si>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</si>
  <si>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</si>
  <si>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</si>
  <si>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</si>
  <si>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</si>
  <si>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</si>
  <si>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</si>
  <si>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</si>
  <si>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</si>
  <si>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</si>
  <si>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</si>
  <si>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</si>
  <si>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</si>
  <si>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</si>
  <si>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</si>
  <si>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</si>
  <si>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</si>
  <si>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</si>
  <si>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</si>
  <si>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</si>
  <si>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</si>
  <si>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</si>
  <si>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</si>
  <si>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</si>
  <si>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</si>
  <si>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</si>
  <si>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</si>
  <si>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</si>
  <si>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</si>
  <si>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</si>
  <si>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</si>
  <si>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</si>
  <si>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</si>
  <si>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</si>
  <si>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</si>
  <si>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</si>
  <si>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</si>
  <si>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</si>
  <si>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</si>
  <si>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</si>
  <si>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</si>
  <si>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</si>
  <si>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</si>
  <si>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</si>
  <si>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</si>
  <si>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</si>
  <si>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</si>
  <si>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</si>
  <si>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</si>
  <si>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</si>
  <si>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</si>
  <si>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</si>
  <si>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</si>
  <si>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</si>
  <si>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</si>
  <si>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</si>
  <si>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</si>
  <si>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</si>
  <si>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</si>
  <si>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</si>
  <si>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</si>
  <si>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</si>
  <si>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</si>
  <si>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</si>
  <si>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</si>
  <si>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</si>
  <si>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</si>
  <si>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</si>
  <si>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</si>
  <si>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</si>
  <si>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</si>
  <si>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</si>
  <si>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</si>
  <si>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</si>
  <si>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</si>
  <si>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</si>
  <si>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</si>
  <si>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</si>
  <si>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</si>
  <si>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</si>
  <si>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</si>
  <si>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</si>
  <si>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</si>
  <si>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</si>
  <si>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</si>
  <si>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</si>
  <si>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</si>
  <si>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</si>
  <si>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</si>
  <si>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</si>
  <si>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</si>
  <si>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</si>
  <si>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</si>
  <si>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</si>
  <si>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</si>
  <si>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</si>
  <si>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</si>
  <si>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</si>
  <si>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</si>
  <si>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</si>
  <si>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</si>
  <si>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</si>
  <si>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</si>
  <si>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</si>
  <si>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</si>
  <si>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</si>
  <si>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</si>
  <si>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</si>
  <si>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</si>
  <si>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</si>
  <si>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</si>
  <si>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</si>
  <si>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</si>
  <si>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</si>
  <si>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</si>
  <si>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</si>
  <si>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</si>
  <si>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</si>
  <si>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</si>
  <si>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</si>
  <si>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</si>
  <si>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</si>
  <si>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</si>
  <si>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</si>
  <si>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</si>
  <si>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</si>
  <si>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</si>
  <si>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</si>
  <si>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</si>
  <si>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</si>
  <si>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</si>
  <si>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</si>
  <si>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</si>
  <si>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</si>
  <si>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</si>
  <si>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</si>
  <si>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</si>
  <si>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</si>
  <si>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</si>
  <si>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</si>
  <si>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</si>
  <si>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</si>
  <si>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</si>
  <si>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</si>
  <si>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</si>
  <si>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</si>
  <si>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</si>
  <si>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</si>
  <si>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</si>
  <si>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</si>
  <si>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</si>
  <si>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</si>
  <si>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</si>
  <si>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</si>
  <si>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</si>
  <si>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</si>
  <si>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</si>
  <si>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</si>
  <si>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</si>
  <si>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</si>
  <si>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</si>
  <si>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</si>
  <si>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</si>
  <si>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</si>
  <si>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</si>
  <si>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</si>
  <si>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</si>
  <si>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</si>
  <si>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</si>
  <si>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</si>
  <si>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</si>
  <si>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</si>
  <si>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</si>
  <si>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</si>
  <si>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</si>
  <si>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</si>
  <si>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</si>
  <si>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</si>
  <si>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</si>
  <si>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</si>
  <si>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</si>
  <si>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</si>
  <si>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</si>
  <si>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</si>
  <si>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</si>
  <si>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</si>
  <si>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</si>
  <si>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</si>
  <si>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</si>
  <si>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</si>
  <si>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</si>
  <si>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</si>
  <si>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</si>
  <si>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</si>
  <si>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</si>
  <si>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</si>
  <si>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</si>
  <si>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</si>
  <si>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</si>
  <si>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</si>
  <si>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</si>
  <si>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</si>
  <si>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</si>
  <si>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</si>
  <si>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</si>
  <si>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</si>
  <si>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</si>
  <si>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</si>
  <si>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</si>
  <si>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</si>
  <si>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</si>
  <si>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</si>
  <si>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</si>
  <si>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</si>
  <si>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</si>
  <si>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</si>
  <si>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</si>
  <si>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</si>
  <si>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</si>
  <si>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</si>
  <si>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</si>
  <si>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</si>
  <si>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</si>
  <si>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</si>
  <si>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</si>
  <si>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</si>
  <si>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</si>
  <si>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</si>
  <si>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</si>
  <si>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</si>
  <si>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</si>
  <si>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</si>
  <si>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</si>
  <si>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</si>
  <si>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</si>
  <si>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</si>
  <si>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</si>
  <si>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</si>
  <si>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</si>
  <si>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</si>
  <si>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</si>
  <si>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</si>
  <si>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</si>
  <si>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</si>
  <si>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</si>
  <si>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</si>
  <si>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</si>
  <si>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</si>
  <si>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</si>
  <si>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</si>
  <si>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</si>
  <si>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</si>
  <si>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</si>
  <si>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</si>
  <si>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</si>
  <si>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</si>
  <si>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</si>
  <si>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</si>
  <si>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</si>
  <si>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</si>
  <si>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</si>
  <si>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</si>
  <si>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</si>
  <si>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</si>
  <si>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</si>
  <si>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</si>
  <si>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</si>
  <si>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</si>
  <si>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</si>
  <si>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</si>
  <si>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</si>
  <si>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</si>
  <si>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</si>
  <si>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</si>
  <si>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</si>
  <si>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</si>
  <si>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</si>
  <si>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</si>
  <si>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</si>
  <si>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</si>
  <si>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</si>
  <si>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</si>
  <si>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</si>
  <si>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</si>
  <si>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</si>
  <si>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</si>
  <si>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</si>
  <si>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</si>
  <si>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</si>
  <si>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</si>
  <si>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</si>
  <si>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</si>
  <si>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</si>
  <si>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</si>
  <si>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</si>
  <si>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</si>
  <si>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</si>
  <si>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</si>
  <si>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</si>
  <si>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</si>
  <si>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</si>
  <si>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</si>
  <si>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</si>
  <si>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</si>
  <si>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</si>
  <si>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</si>
  <si>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</si>
  <si>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</si>
  <si>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</si>
  <si>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</si>
  <si>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</si>
  <si>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</si>
  <si>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</si>
  <si>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</si>
  <si>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</si>
  <si>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</si>
  <si>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</si>
  <si>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</si>
  <si>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</si>
  <si>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</si>
  <si>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</si>
  <si>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</si>
  <si>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</si>
  <si>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</si>
  <si>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</si>
  <si>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</si>
  <si>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</si>
  <si>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</si>
  <si>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</si>
  <si>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</si>
  <si>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</si>
  <si>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</si>
  <si>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</si>
  <si>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</si>
  <si>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</si>
  <si>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</si>
  <si>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</si>
  <si>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</si>
  <si>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</si>
  <si>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</si>
  <si>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</si>
  <si>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</si>
  <si>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</si>
  <si>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</si>
  <si>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</si>
  <si>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</si>
  <si>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</si>
  <si>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</si>
  <si>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</si>
  <si>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</si>
  <si>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</si>
  <si>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</si>
  <si>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</si>
  <si>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</si>
  <si>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</si>
  <si>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</si>
  <si>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</si>
  <si>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</si>
  <si>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</si>
  <si>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</si>
  <si>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</si>
  <si>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</si>
  <si>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</si>
  <si>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</si>
  <si>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</si>
  <si>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</si>
  <si>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</si>
  <si>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</si>
  <si>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</si>
  <si>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</si>
  <si>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</si>
  <si>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</si>
  <si>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</si>
  <si>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</si>
  <si>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</si>
  <si>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</si>
  <si>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</si>
  <si>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</si>
  <si>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</si>
  <si>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</si>
  <si>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</si>
  <si>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</si>
  <si>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</si>
  <si>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</si>
  <si>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</si>
  <si>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</si>
  <si>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</si>
  <si>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</si>
  <si>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</si>
  <si>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</si>
  <si>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</si>
  <si>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</si>
  <si>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</si>
  <si>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</si>
  <si>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</si>
  <si>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</si>
  <si>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</si>
  <si>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</si>
  <si>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</si>
  <si>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</si>
  <si>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</si>
  <si>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</si>
  <si>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</si>
  <si>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</si>
  <si>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</si>
  <si>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</si>
  <si>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</si>
  <si>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</si>
  <si>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</si>
  <si>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</si>
  <si>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</si>
  <si>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</si>
  <si>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</si>
  <si>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</si>
  <si>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</si>
  <si>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</si>
  <si>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</si>
  <si>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</si>
  <si>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</si>
  <si>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</si>
  <si>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</si>
  <si>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</si>
  <si>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</si>
  <si>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</si>
  <si>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</si>
  <si>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</si>
  <si>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</si>
  <si>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</si>
  <si>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</si>
  <si>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</si>
  <si>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</si>
  <si>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</si>
  <si>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</si>
  <si>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</si>
  <si>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</si>
  <si>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</si>
  <si>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</si>
  <si>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</si>
  <si>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</si>
  <si>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</si>
  <si>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</si>
  <si>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</si>
  <si>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</si>
  <si>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</si>
  <si>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</si>
  <si>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</si>
  <si>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</si>
  <si>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</si>
  <si>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</si>
  <si>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</si>
  <si>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</si>
  <si>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</si>
  <si>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</si>
  <si>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</si>
  <si>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</si>
  <si>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</si>
  <si>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</si>
  <si>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</si>
  <si>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</si>
  <si>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</si>
  <si>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</si>
  <si>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</si>
  <si>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</si>
  <si>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</si>
  <si>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</si>
  <si>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</si>
  <si>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</si>
  <si>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</si>
  <si>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</si>
  <si>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</si>
  <si>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</si>
  <si>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</si>
  <si>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</si>
  <si>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</si>
  <si>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</si>
  <si>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</si>
  <si>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</si>
  <si>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</si>
  <si>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</si>
  <si>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</si>
  <si>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</si>
  <si>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</si>
  <si>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</si>
  <si>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</si>
  <si>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</si>
  <si>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</si>
  <si>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</si>
  <si>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</si>
  <si>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</si>
  <si>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</si>
  <si>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</si>
  <si>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</si>
  <si>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</si>
  <si>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</si>
  <si>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</si>
  <si>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</si>
  <si>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</si>
  <si>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</si>
  <si>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</si>
  <si>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</si>
  <si>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</si>
  <si>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</si>
  <si>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</si>
  <si>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</si>
  <si>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</si>
  <si>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</si>
  <si>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</si>
  <si>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</si>
  <si>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</si>
  <si>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</si>
  <si>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</si>
  <si>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</si>
  <si>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</si>
  <si>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</si>
  <si>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</si>
  <si>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</si>
  <si>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</si>
  <si>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</si>
  <si>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</si>
  <si>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</si>
  <si>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</si>
  <si>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</si>
  <si>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</si>
  <si>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</si>
  <si>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</si>
  <si>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</si>
  <si>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</si>
  <si>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</si>
  <si>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</si>
  <si>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</si>
  <si>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</si>
  <si>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</si>
  <si>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</si>
  <si>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</si>
  <si>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</si>
  <si>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</si>
  <si>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</si>
  <si>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</si>
  <si>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</si>
  <si>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</si>
  <si>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</si>
  <si>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</si>
  <si>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</si>
  <si>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</si>
  <si>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</si>
  <si>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</si>
  <si>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</si>
  <si>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</si>
  <si>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</si>
  <si>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</si>
  <si>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</si>
  <si>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</si>
  <si>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</si>
  <si>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</si>
  <si>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</si>
  <si>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</si>
  <si>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</si>
  <si>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</si>
  <si>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</si>
  <si>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</si>
  <si>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</si>
  <si>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</si>
  <si>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</si>
  <si>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</si>
  <si>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</si>
  <si>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</si>
  <si>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</si>
  <si>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</si>
  <si>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</si>
  <si>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</si>
  <si>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</si>
  <si>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</si>
  <si>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</si>
  <si>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</si>
  <si>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</si>
  <si>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</si>
  <si>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</si>
  <si>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</si>
  <si>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</si>
  <si>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</si>
  <si>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</si>
  <si>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</si>
  <si>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</si>
  <si>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</si>
  <si>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</si>
  <si>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</si>
  <si>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</si>
  <si>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</si>
  <si>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</si>
  <si>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</si>
  <si>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</si>
  <si>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</si>
  <si>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</si>
  <si>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</si>
  <si>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</si>
  <si>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</si>
  <si>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</si>
  <si>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</si>
  <si>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</si>
  <si>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</si>
  <si>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</si>
  <si>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</si>
  <si>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</si>
  <si>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</si>
  <si>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</si>
  <si>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</si>
  <si>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</si>
  <si>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</si>
  <si>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</si>
  <si>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</si>
  <si>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</si>
  <si>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</si>
  <si>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</si>
  <si>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</si>
  <si>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</si>
  <si>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</si>
  <si>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</si>
  <si>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</si>
  <si>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</si>
  <si>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</si>
  <si>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</si>
  <si>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</si>
  <si>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</si>
  <si>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</si>
  <si>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</si>
  <si>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</si>
  <si>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</si>
  <si>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</si>
  <si>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</si>
  <si>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</si>
  <si>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</si>
  <si>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</si>
  <si>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</si>
  <si>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</si>
  <si>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</si>
  <si>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</si>
  <si>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</si>
  <si>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</si>
  <si>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</si>
  <si>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</si>
  <si>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</si>
  <si>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</si>
  <si>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</si>
  <si>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</si>
  <si>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</si>
  <si>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</si>
  <si>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</si>
  <si>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</si>
  <si>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</si>
  <si>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</si>
  <si>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</si>
  <si>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</si>
  <si>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</si>
  <si>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</si>
  <si>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</si>
  <si>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</si>
  <si>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</si>
  <si>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</si>
  <si>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</si>
  <si>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</si>
  <si>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</si>
  <si>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</si>
  <si>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</si>
  <si>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</si>
  <si>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</si>
  <si>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</si>
  <si>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</si>
  <si>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</si>
  <si>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</si>
  <si>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</si>
  <si>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</si>
  <si>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</si>
  <si>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</si>
  <si>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</si>
  <si>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</si>
  <si>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</si>
  <si>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</si>
  <si>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</si>
  <si>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</si>
  <si>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</si>
  <si>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</si>
  <si>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</si>
  <si>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</si>
  <si>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</si>
  <si>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</si>
  <si>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</si>
  <si>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</si>
  <si>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</si>
  <si>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</si>
  <si>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</si>
  <si>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</si>
  <si>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</si>
  <si>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</si>
  <si>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</si>
  <si>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</si>
  <si>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</si>
  <si>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</si>
  <si>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</si>
  <si>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</si>
  <si>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</si>
  <si>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</si>
  <si>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</si>
  <si>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</si>
  <si>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</si>
  <si>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</si>
  <si>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</si>
  <si>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</si>
  <si>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</si>
  <si>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</si>
  <si>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</si>
  <si>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</si>
  <si>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</si>
  <si>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</si>
  <si>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</si>
  <si>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</si>
  <si>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</si>
  <si>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</si>
  <si>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</si>
  <si>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</si>
  <si>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</si>
  <si>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</si>
  <si>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</si>
  <si>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</si>
  <si>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</si>
  <si>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</si>
  <si>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</si>
  <si>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</si>
  <si>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</si>
  <si>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</si>
  <si>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</si>
  <si>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</si>
  <si>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</si>
  <si>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</si>
  <si>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</si>
  <si>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</si>
  <si>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</si>
  <si>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</si>
  <si>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</si>
  <si>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</si>
  <si>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</si>
  <si>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</si>
  <si>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</si>
  <si>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</si>
  <si>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</si>
  <si>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</si>
  <si>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</si>
  <si>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</si>
  <si>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</si>
  <si>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</si>
  <si>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</si>
  <si>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</si>
  <si>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</si>
  <si>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</si>
  <si>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</si>
  <si>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</si>
  <si>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</si>
  <si>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</si>
  <si>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</si>
  <si>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</si>
  <si>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</si>
  <si>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</si>
  <si>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</si>
  <si>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</si>
  <si>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</si>
  <si>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</si>
  <si>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</si>
  <si>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</si>
  <si>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</si>
  <si>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</si>
  <si>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</si>
  <si>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</si>
  <si>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</si>
  <si>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</si>
  <si>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</si>
  <si>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</si>
  <si>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</si>
  <si>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</si>
  <si>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</si>
  <si>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</si>
  <si>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</si>
  <si>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</si>
  <si>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</si>
  <si>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</si>
  <si>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</si>
  <si>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</si>
  <si>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</si>
  <si>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</si>
  <si>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</si>
  <si>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</si>
  <si>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</si>
  <si>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</si>
  <si>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</si>
  <si>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</si>
  <si>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</si>
  <si>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</si>
  <si>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</si>
  <si>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</si>
  <si>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</si>
  <si>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</si>
  <si>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</si>
  <si>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</si>
  <si>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</si>
  <si>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</si>
  <si>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</si>
  <si>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</si>
  <si>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</si>
  <si>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</si>
  <si>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</si>
  <si>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</si>
  <si>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</si>
  <si>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</si>
  <si>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</si>
  <si>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</si>
  <si>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</si>
  <si>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</si>
  <si>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</si>
  <si>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</si>
  <si>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</si>
  <si>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</si>
  <si>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</si>
  <si>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</si>
  <si>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</si>
  <si>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</si>
  <si>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</si>
  <si>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</si>
  <si>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</si>
  <si>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</si>
  <si>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</si>
  <si>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</si>
  <si>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</si>
  <si>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</si>
  <si>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</si>
  <si>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</si>
  <si>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</si>
  <si>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</si>
  <si>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</si>
  <si>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</si>
  <si>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</si>
  <si>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</si>
  <si>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</si>
  <si>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</si>
  <si>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</si>
  <si>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</si>
  <si>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</si>
  <si>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</si>
  <si>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</si>
  <si>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</si>
  <si>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</si>
  <si>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</si>
  <si>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</si>
  <si>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</si>
  <si>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</si>
  <si>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</si>
  <si>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</si>
  <si>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</si>
  <si>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</si>
  <si>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</si>
  <si>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</si>
  <si>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</si>
  <si>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</si>
  <si>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</si>
  <si>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</si>
  <si>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</si>
  <si>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</si>
  <si>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</si>
  <si>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</si>
  <si>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</si>
  <si>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</si>
  <si>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</si>
  <si>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</si>
  <si>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</si>
  <si>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</si>
  <si>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</si>
  <si>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</si>
  <si>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</si>
  <si>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</si>
  <si>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</si>
  <si>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</si>
  <si>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</si>
  <si>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</si>
  <si>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</si>
  <si>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</si>
  <si>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</si>
  <si>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</si>
  <si>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</si>
  <si>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</si>
  <si>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</si>
  <si>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</si>
  <si>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</si>
  <si>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</si>
  <si>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</si>
  <si>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</si>
  <si>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</si>
  <si>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</si>
  <si>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</si>
  <si>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</si>
  <si>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</si>
  <si>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</si>
  <si>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</si>
  <si>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</si>
  <si>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</si>
  <si>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</si>
  <si>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</si>
  <si>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</si>
  <si>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</si>
  <si>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</si>
  <si>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</si>
  <si>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</si>
  <si>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</si>
  <si>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</si>
  <si>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</si>
  <si>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</si>
  <si>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</si>
  <si>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</si>
  <si>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</si>
  <si>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</si>
  <si>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</si>
  <si>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</si>
  <si>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</si>
  <si>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</si>
  <si>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</si>
  <si>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</si>
  <si>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</si>
  <si>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</si>
  <si>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</si>
  <si>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</si>
  <si>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</si>
  <si>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</si>
  <si>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</si>
  <si>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</si>
  <si>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</si>
  <si>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</si>
  <si>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</si>
  <si>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</si>
  <si>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</si>
  <si>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</si>
  <si>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</si>
  <si>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</si>
  <si>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</si>
  <si>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</si>
  <si>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</si>
  <si>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</si>
  <si>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</si>
  <si>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</si>
  <si>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</si>
  <si>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</si>
  <si>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</si>
  <si>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</si>
  <si>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</si>
  <si>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</si>
  <si>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</si>
  <si>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</si>
  <si>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</si>
  <si>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</si>
  <si>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</si>
  <si>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</si>
  <si>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</si>
  <si>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</si>
  <si>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</si>
  <si>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</si>
  <si>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</si>
  <si>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</si>
  <si>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</si>
  <si>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</si>
  <si>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</si>
  <si>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</si>
  <si>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</si>
  <si>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</si>
  <si>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</si>
  <si>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</si>
  <si>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</si>
  <si>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</si>
  <si>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</si>
  <si>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</si>
  <si>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</si>
  <si>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</si>
  <si>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</si>
  <si>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</si>
  <si>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</si>
  <si>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</si>
  <si>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</si>
  <si>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</si>
  <si>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</si>
  <si>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</si>
  <si>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</si>
  <si>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</si>
  <si>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</si>
  <si>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</si>
  <si>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</si>
  <si>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</si>
  <si>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</si>
  <si>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</si>
  <si>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</si>
  <si>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</si>
  <si>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</si>
  <si>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</si>
  <si>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</si>
  <si>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</si>
  <si>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</si>
  <si>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</si>
  <si>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</si>
  <si>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</si>
  <si>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</si>
  <si>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</si>
  <si>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</si>
  <si>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</si>
  <si>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</si>
  <si>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</si>
  <si>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</si>
  <si>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</si>
  <si>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</si>
  <si>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</si>
  <si>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</si>
  <si>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</si>
  <si>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</si>
  <si>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</si>
  <si>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</si>
  <si>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</si>
  <si>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</si>
  <si>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</si>
  <si>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</si>
  <si>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</si>
  <si>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</si>
  <si>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</si>
  <si>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</si>
  <si>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</si>
  <si>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</si>
  <si>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</si>
  <si>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</si>
  <si>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</si>
  <si>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</si>
  <si>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</si>
  <si>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</si>
  <si>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</si>
  <si>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</si>
  <si>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</si>
  <si>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</si>
  <si>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</si>
  <si>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</si>
  <si>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</si>
  <si>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</si>
  <si>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</si>
  <si>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</si>
  <si>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</si>
  <si>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</si>
  <si>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</si>
  <si>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</si>
  <si>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</si>
  <si>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</si>
  <si>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</si>
  <si>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</si>
  <si>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</si>
  <si>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</si>
  <si>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</si>
  <si>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</si>
  <si>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</si>
  <si>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</si>
  <si>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</si>
  <si>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</si>
  <si>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</si>
  <si>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</si>
  <si>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</si>
  <si>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</si>
  <si>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</si>
  <si>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</si>
  <si>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</si>
  <si>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</si>
  <si>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</si>
  <si>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</si>
  <si>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</si>
  <si>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</si>
  <si>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</si>
  <si>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</si>
  <si>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</si>
  <si>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</si>
  <si>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</si>
  <si>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</si>
  <si>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</si>
  <si>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</si>
  <si>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</si>
  <si>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</si>
  <si>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</si>
  <si>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</si>
  <si>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</si>
  <si>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</si>
  <si>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</si>
  <si>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</si>
  <si>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</si>
  <si>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</si>
  <si>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</si>
  <si>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</si>
  <si>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</si>
  <si>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</si>
  <si>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</si>
  <si>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</si>
  <si>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</si>
  <si>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</si>
  <si>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</si>
  <si>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</si>
  <si>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</si>
  <si>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</si>
  <si>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</si>
  <si>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</si>
  <si>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</si>
  <si>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</si>
  <si>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</si>
  <si>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</si>
  <si>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</si>
  <si>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</si>
  <si>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</si>
  <si>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</si>
  <si>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</si>
  <si>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</si>
  <si>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</si>
  <si>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</si>
  <si>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</si>
  <si>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</si>
  <si>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</si>
  <si>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</si>
  <si>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</si>
  <si>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</si>
  <si>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</si>
  <si>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</si>
  <si>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</si>
  <si>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</si>
  <si>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</si>
  <si>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</si>
  <si>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</si>
  <si>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</si>
  <si>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</si>
  <si>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</si>
  <si>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</si>
  <si>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</si>
  <si>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</si>
  <si>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</si>
  <si>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</si>
  <si>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</si>
  <si>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</si>
  <si>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</si>
  <si>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</si>
  <si>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</si>
  <si>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</si>
  <si>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</si>
  <si>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</si>
  <si>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</si>
  <si>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</si>
  <si>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</si>
  <si>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</si>
  <si>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</si>
  <si>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</si>
  <si>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</si>
  <si>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</si>
  <si>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</si>
  <si>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</si>
  <si>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</si>
  <si>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</si>
  <si>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</si>
  <si>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</si>
  <si>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</si>
  <si>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</si>
  <si>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</si>
  <si>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</si>
  <si>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</si>
  <si>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</si>
  <si>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</si>
  <si>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</si>
  <si>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</si>
  <si>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</si>
  <si>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</si>
  <si>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</si>
  <si>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</si>
  <si>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</si>
  <si>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</si>
  <si>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</si>
  <si>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</si>
  <si>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</si>
  <si>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</si>
  <si>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</si>
  <si>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</si>
  <si>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</si>
  <si>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</si>
  <si>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</si>
  <si>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</si>
  <si>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</si>
  <si>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</si>
  <si>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</si>
  <si>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</si>
  <si>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</si>
  <si>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</si>
  <si>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</si>
  <si>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</si>
  <si>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</si>
  <si>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</si>
  <si>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</si>
  <si>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</si>
  <si>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</si>
  <si>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</si>
  <si>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</si>
  <si>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</si>
  <si>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</si>
  <si>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</si>
  <si>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</si>
  <si>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</si>
  <si>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</si>
  <si>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</si>
  <si>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</si>
  <si>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</si>
  <si>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</si>
  <si>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</si>
  <si>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</si>
  <si>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</si>
  <si>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</si>
  <si>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</si>
  <si>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</si>
  <si>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</si>
  <si>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</si>
  <si>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</si>
  <si>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</si>
  <si>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</si>
  <si>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</si>
  <si>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</si>
  <si>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</si>
  <si>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</si>
  <si>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</si>
  <si>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</si>
  <si>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</si>
  <si>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</si>
  <si>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</si>
  <si>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</si>
  <si>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</si>
  <si>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</si>
  <si>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</si>
  <si>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</si>
  <si>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</si>
  <si>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</si>
  <si>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</si>
  <si>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</si>
  <si>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</si>
  <si>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</si>
  <si>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</si>
  <si>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</si>
  <si>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</si>
  <si>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</si>
  <si>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</si>
  <si>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</si>
  <si>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</si>
  <si>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</si>
  <si>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</si>
  <si>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</si>
  <si>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</si>
  <si>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</si>
  <si>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</si>
  <si>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</si>
  <si>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</si>
  <si>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</si>
  <si>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</si>
  <si>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</si>
  <si>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</si>
  <si>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</si>
  <si>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</si>
  <si>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</si>
  <si>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</si>
  <si>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</si>
  <si>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</si>
  <si>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</si>
  <si>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</si>
  <si>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</si>
  <si>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</si>
  <si>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</si>
  <si>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</si>
  <si>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</si>
  <si>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</si>
  <si>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</si>
  <si>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</si>
  <si>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</si>
  <si>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</si>
  <si>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</si>
  <si>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</si>
  <si>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</si>
  <si>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</si>
  <si>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</si>
  <si>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</si>
  <si>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</si>
  <si>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</si>
  <si>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</si>
  <si>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</si>
  <si>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</si>
  <si>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</si>
  <si>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</si>
  <si>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</si>
  <si>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</si>
  <si>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</si>
  <si>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</si>
  <si>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</si>
  <si>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</si>
  <si>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</si>
  <si>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</si>
  <si>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</si>
  <si>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</si>
  <si>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</si>
  <si>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</si>
  <si>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</si>
  <si>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</si>
  <si>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</si>
  <si>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</si>
  <si>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</si>
  <si>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</si>
  <si>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</si>
  <si>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</si>
  <si>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</si>
  <si>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</si>
  <si>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</si>
  <si>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</si>
  <si>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</si>
  <si>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</si>
  <si>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</si>
  <si>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</si>
  <si>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</si>
  <si>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</si>
  <si>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</si>
  <si>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</si>
  <si>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</si>
  <si>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</si>
  <si>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</si>
  <si>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</si>
  <si>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</si>
  <si>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</si>
  <si>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</si>
  <si>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</si>
  <si>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</si>
  <si>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</si>
  <si>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</si>
  <si>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</si>
  <si>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</si>
  <si>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</si>
  <si>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</si>
  <si>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</si>
  <si>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</si>
  <si>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</si>
  <si>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</si>
  <si>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</si>
  <si>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</si>
  <si>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</si>
  <si>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</si>
  <si>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</si>
  <si>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</si>
  <si>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</si>
  <si>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</si>
  <si>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</si>
  <si>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</si>
  <si>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</si>
  <si>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</si>
  <si>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</si>
  <si>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</si>
  <si>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</si>
  <si>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</si>
  <si>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</si>
  <si>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</si>
  <si>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</si>
  <si>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</si>
  <si>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</si>
  <si>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</si>
  <si>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</si>
  <si>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</si>
  <si>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</si>
  <si>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</si>
  <si>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</si>
  <si>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</si>
  <si>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</si>
  <si>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</si>
  <si>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</si>
  <si>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</si>
  <si>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</si>
  <si>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</si>
  <si>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</si>
  <si>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</si>
  <si>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</si>
  <si>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</si>
  <si>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</si>
  <si>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</si>
  <si>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</si>
  <si>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</si>
  <si>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</si>
  <si>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</si>
  <si>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</si>
  <si>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</si>
  <si>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</si>
  <si>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</si>
  <si>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</si>
  <si>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</si>
  <si>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</si>
  <si>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</si>
  <si>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</si>
  <si>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</si>
  <si>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</si>
  <si>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</si>
  <si>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</si>
  <si>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</si>
  <si>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</si>
  <si>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</si>
  <si>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</si>
  <si>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</si>
  <si>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</si>
  <si>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</si>
  <si>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</si>
  <si>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</si>
  <si>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</si>
  <si>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</si>
  <si>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</si>
  <si>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</si>
  <si>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</si>
  <si>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</si>
  <si>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</si>
  <si>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</si>
  <si>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</si>
  <si>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</si>
  <si>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</si>
  <si>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</si>
  <si>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</si>
  <si>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</si>
  <si>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</si>
  <si>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</si>
  <si>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</si>
  <si>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</si>
  <si>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</si>
  <si>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</si>
  <si>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</si>
  <si>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</si>
  <si>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</si>
  <si>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</si>
  <si>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</si>
  <si>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</si>
  <si>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</si>
  <si>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</si>
  <si>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</si>
  <si>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</si>
  <si>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</si>
  <si>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</si>
  <si>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</si>
  <si>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</si>
  <si>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</si>
  <si>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</si>
  <si>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</si>
  <si>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</si>
  <si>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</si>
  <si>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</si>
  <si>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</si>
  <si>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</si>
  <si>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</si>
  <si>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</si>
  <si>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</si>
  <si>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</si>
  <si>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</si>
  <si>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</si>
  <si>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</si>
  <si>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</si>
  <si>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</si>
  <si>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</si>
  <si>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</si>
  <si>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</si>
  <si>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</si>
  <si>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</si>
  <si>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</si>
  <si>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</si>
  <si>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</si>
  <si>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</si>
  <si>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</si>
  <si>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</si>
  <si>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</si>
  <si>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</si>
  <si>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</si>
  <si>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</si>
  <si>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</si>
  <si>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</si>
  <si>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</si>
  <si>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</si>
  <si>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</si>
  <si>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</si>
  <si>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</si>
  <si>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</si>
  <si>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</si>
  <si>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</si>
  <si>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</si>
  <si>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</si>
  <si>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</si>
  <si>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</si>
  <si>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</si>
  <si>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</si>
  <si>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</si>
  <si>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</si>
  <si>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</si>
  <si>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</si>
  <si>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</si>
  <si>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</si>
  <si>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</si>
  <si>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</si>
  <si>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</si>
  <si>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</si>
  <si>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</si>
  <si>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</si>
  <si>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</si>
  <si>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</si>
  <si>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</si>
  <si>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</si>
  <si>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</si>
  <si>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</si>
  <si>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</si>
  <si>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</si>
  <si>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</si>
  <si>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</si>
  <si>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</si>
  <si>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</si>
  <si>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</si>
  <si>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</si>
  <si>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</si>
  <si>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</si>
  <si>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</si>
  <si>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</si>
  <si>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</si>
  <si>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</si>
  <si>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</si>
  <si>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</si>
  <si>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</si>
  <si>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</si>
  <si>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</si>
  <si>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</si>
  <si>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</si>
  <si>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</si>
  <si>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</si>
  <si>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</si>
  <si>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</si>
  <si>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</si>
  <si>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</si>
  <si>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</si>
  <si>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</si>
  <si>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</si>
  <si>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</si>
  <si>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</si>
  <si>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</si>
  <si>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</si>
  <si>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</si>
  <si>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</si>
  <si>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</si>
  <si>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</si>
  <si>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</si>
  <si>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</si>
  <si>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</si>
  <si>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</si>
  <si>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</si>
  <si>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</si>
  <si>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</si>
  <si>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</si>
  <si>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</si>
  <si>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</si>
  <si>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</si>
  <si>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</si>
  <si>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</si>
  <si>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</si>
  <si>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</si>
  <si>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</si>
  <si>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</si>
  <si>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</si>
  <si>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</si>
  <si>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</si>
  <si>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</si>
  <si>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</si>
  <si>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</si>
  <si>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</si>
  <si>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</si>
  <si>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</si>
  <si>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</si>
  <si>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</si>
  <si>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</si>
  <si>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</si>
  <si>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</si>
  <si>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</si>
  <si>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</si>
  <si>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</si>
  <si>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</si>
  <si>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</si>
  <si>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</si>
  <si>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</si>
  <si>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</si>
  <si>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</si>
  <si>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</si>
  <si>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</si>
  <si>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</si>
  <si>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</si>
  <si>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</si>
  <si>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</si>
  <si>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</si>
  <si>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</si>
  <si>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</si>
  <si>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</si>
  <si>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</si>
  <si>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</si>
  <si>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</si>
  <si>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</si>
  <si>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</si>
  <si>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</si>
  <si>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</si>
  <si>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</si>
  <si>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</si>
  <si>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</si>
  <si>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</si>
  <si>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</si>
  <si>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</si>
  <si>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</si>
  <si>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</si>
  <si>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</si>
  <si>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</si>
  <si>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</si>
  <si>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</si>
  <si>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</si>
  <si>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</si>
  <si>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</si>
  <si>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</si>
  <si>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</si>
  <si>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</si>
  <si>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</si>
  <si>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</si>
  <si>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</si>
  <si>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</si>
  <si>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</si>
  <si>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</si>
  <si>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</si>
  <si>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</si>
  <si>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</si>
  <si>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</si>
  <si>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</si>
  <si>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</si>
  <si>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</si>
  <si>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</si>
  <si>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</si>
  <si>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</si>
  <si>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</si>
  <si>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</si>
  <si>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</si>
  <si>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</si>
  <si>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</si>
  <si>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</si>
  <si>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</si>
  <si>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</si>
  <si>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</si>
  <si>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</si>
  <si>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</si>
  <si>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</si>
  <si>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</si>
  <si>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</si>
  <si>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</si>
  <si>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</si>
  <si>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</si>
  <si>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</si>
  <si>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</si>
  <si>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</si>
  <si>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</si>
  <si>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</si>
  <si>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</si>
  <si>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</si>
  <si>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</si>
  <si>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</si>
  <si>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</si>
  <si>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</si>
  <si>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</si>
  <si>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</si>
  <si>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</si>
  <si>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</si>
  <si>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</si>
  <si>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</si>
  <si>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</si>
  <si>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</si>
  <si>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</si>
  <si>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</si>
  <si>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</si>
  <si>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</si>
  <si>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</si>
  <si>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</si>
  <si>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</si>
  <si>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</si>
  <si>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</si>
  <si>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</si>
  <si>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</si>
  <si>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</si>
  <si>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</si>
  <si>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</si>
  <si>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</si>
  <si>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</si>
  <si>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</si>
  <si>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</si>
  <si>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</si>
  <si>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</si>
  <si>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</si>
  <si>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</si>
  <si>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</si>
  <si>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</si>
  <si>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</si>
  <si>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</si>
  <si>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</si>
  <si>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</si>
  <si>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</si>
  <si>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</si>
  <si>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</si>
  <si>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</si>
  <si>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</si>
  <si>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</si>
  <si>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</si>
  <si>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</si>
  <si>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</si>
  <si>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</si>
  <si>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</si>
  <si>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</si>
  <si>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</si>
  <si>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</si>
  <si>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</si>
  <si>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</si>
  <si>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</si>
  <si>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</si>
  <si>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</si>
  <si>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</si>
  <si>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</si>
  <si>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</si>
  <si>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</si>
  <si>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</si>
  <si>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</si>
  <si>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</si>
  <si>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</si>
  <si>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</si>
  <si>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</si>
  <si>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</si>
  <si>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</si>
  <si>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</si>
  <si>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</si>
  <si>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</si>
  <si>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</si>
  <si>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</si>
  <si>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</si>
  <si>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</si>
  <si>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</si>
  <si>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</si>
  <si>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</si>
  <si>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</si>
  <si>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</si>
  <si>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</si>
  <si>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</si>
  <si>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</si>
  <si>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</si>
  <si>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</si>
  <si>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</si>
  <si>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</si>
  <si>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</si>
  <si>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</si>
  <si>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</si>
  <si>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</si>
  <si>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</si>
  <si>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</si>
  <si>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</si>
  <si>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</si>
  <si>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</si>
  <si>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</si>
  <si>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</si>
  <si>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</si>
  <si>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</si>
  <si>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</si>
  <si>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</si>
  <si>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</si>
  <si>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</si>
  <si>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</si>
  <si>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</si>
  <si>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</si>
  <si>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</si>
  <si>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</si>
  <si>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</si>
  <si>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</si>
  <si>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</si>
  <si>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</si>
  <si>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</si>
  <si>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</si>
  <si>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</si>
  <si>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</si>
  <si>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</si>
  <si>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</si>
  <si>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</si>
  <si>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</si>
  <si>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</si>
  <si>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</si>
  <si>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</si>
  <si>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</si>
  <si>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</si>
  <si>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</si>
  <si>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</si>
  <si>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</si>
  <si>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</si>
  <si>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</si>
  <si>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</si>
  <si>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</si>
  <si>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</si>
  <si>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</si>
  <si>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</si>
  <si>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</si>
  <si>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</si>
  <si>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</si>
  <si>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</si>
  <si>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</si>
  <si>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</si>
  <si>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</si>
  <si>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</si>
  <si>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</si>
  <si>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</si>
  <si>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</si>
  <si>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</si>
  <si>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</si>
  <si>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</si>
  <si>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</si>
  <si>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</si>
  <si>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</si>
  <si>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</si>
  <si>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</si>
  <si>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</si>
  <si>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</si>
  <si>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</si>
  <si>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</si>
  <si>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</si>
  <si>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</si>
  <si>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</si>
  <si>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</si>
  <si>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</si>
  <si>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</si>
  <si>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</si>
  <si>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</si>
  <si>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</si>
  <si>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</si>
  <si>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</si>
  <si>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</si>
  <si>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</si>
  <si>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</si>
  <si>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</si>
  <si>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</si>
  <si>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</si>
  <si>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</si>
  <si>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</si>
  <si>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</si>
  <si>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</si>
  <si>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</si>
  <si>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</si>
  <si>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</si>
  <si>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</si>
  <si>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</si>
  <si>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</si>
  <si>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</si>
  <si>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</si>
  <si>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</si>
  <si>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</si>
  <si>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</si>
  <si>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</si>
  <si>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</si>
  <si>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</si>
  <si>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</si>
  <si>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</si>
  <si>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</si>
  <si>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</si>
  <si>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</si>
  <si>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</si>
  <si>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</si>
  <si>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</si>
  <si>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</si>
  <si>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</si>
  <si>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</si>
  <si>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</si>
  <si>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</si>
  <si>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</si>
  <si>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</si>
  <si>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</si>
  <si>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</si>
  <si>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</si>
  <si>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</si>
  <si>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</si>
  <si>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</si>
  <si>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</si>
  <si>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</si>
  <si>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</si>
  <si>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</si>
  <si>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</si>
  <si>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</si>
  <si>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</si>
  <si>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</si>
  <si>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</si>
  <si>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</si>
  <si>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</si>
  <si>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</si>
  <si>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</si>
  <si>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</si>
  <si>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</si>
  <si>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</si>
  <si>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</si>
  <si>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</si>
  <si>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</si>
  <si>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</si>
  <si>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</si>
  <si>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</si>
  <si>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</si>
  <si>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</si>
  <si>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</si>
  <si>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</si>
  <si>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</si>
  <si>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</si>
  <si>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</si>
  <si>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</si>
  <si>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</si>
  <si>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</si>
  <si>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</si>
  <si>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</si>
  <si>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</si>
  <si>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</si>
  <si>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</si>
  <si>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</si>
  <si>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</si>
  <si>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</si>
  <si>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</si>
  <si>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</si>
  <si>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</si>
  <si>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</si>
  <si>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</si>
  <si>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</si>
  <si>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</si>
  <si>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</si>
  <si>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</si>
  <si>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</si>
  <si>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</si>
  <si>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</si>
  <si>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</si>
  <si>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</si>
  <si>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</si>
  <si>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</si>
  <si>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</si>
  <si>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</si>
  <si>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</si>
  <si>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</si>
  <si>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</si>
  <si>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</si>
  <si>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</si>
  <si>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</si>
  <si>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</si>
  <si>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</si>
  <si>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</si>
  <si>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</si>
  <si>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</si>
  <si>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</si>
  <si>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</si>
  <si>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</si>
  <si>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</si>
  <si>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</si>
  <si>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</si>
  <si>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</si>
  <si>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</si>
  <si>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</si>
  <si>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</si>
  <si>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</si>
  <si>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</si>
  <si>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</si>
  <si>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</si>
  <si>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</si>
  <si>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</si>
  <si>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</si>
  <si>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</si>
  <si>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</si>
  <si>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</si>
  <si>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</si>
  <si>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</si>
  <si>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</si>
  <si>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</si>
  <si>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</si>
  <si>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</si>
  <si>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</si>
  <si>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</si>
  <si>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</si>
  <si>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</si>
  <si>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</si>
  <si>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</si>
  <si>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</si>
  <si>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</si>
  <si>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</si>
  <si>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</si>
  <si>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</si>
  <si>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</si>
  <si>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</si>
  <si>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</si>
  <si>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</si>
  <si>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</si>
  <si>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</si>
  <si>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</si>
  <si>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</si>
  <si>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</si>
  <si>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</si>
  <si>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</si>
  <si>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</si>
  <si>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</si>
  <si>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</si>
  <si>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</si>
  <si>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</si>
  <si>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</si>
  <si>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</si>
  <si>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</si>
  <si>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</si>
  <si>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</si>
  <si>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</si>
  <si>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</si>
  <si>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</si>
  <si>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</si>
  <si>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</si>
  <si>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</si>
  <si>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</si>
  <si>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</si>
  <si>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</si>
  <si>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</si>
  <si>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</si>
  <si>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</si>
  <si>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</si>
  <si>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</si>
  <si>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</si>
  <si>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</si>
  <si>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</si>
  <si>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</si>
  <si>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</si>
  <si>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</si>
  <si>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</si>
  <si>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</si>
  <si>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</si>
  <si>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</si>
  <si>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</si>
  <si>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</si>
  <si>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</si>
  <si>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</si>
  <si>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</si>
  <si>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</si>
  <si>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</si>
  <si>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</si>
  <si>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</si>
  <si>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</si>
  <si>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</si>
  <si>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</si>
  <si>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</si>
  <si>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</si>
  <si>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</si>
  <si>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</si>
  <si>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</si>
  <si>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</si>
  <si>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</si>
  <si>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</si>
  <si>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</si>
  <si>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</si>
  <si>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</si>
  <si>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</si>
  <si>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</si>
  <si>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</si>
  <si>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</si>
  <si>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</si>
  <si>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</si>
  <si>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</si>
  <si>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</si>
  <si>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</si>
  <si>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</si>
  <si>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</si>
  <si>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</si>
  <si>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</si>
  <si>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</si>
  <si>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</si>
  <si>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</si>
  <si>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</si>
  <si>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</si>
  <si>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</si>
  <si>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</si>
  <si>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</si>
  <si>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</si>
  <si>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</si>
  <si>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</si>
  <si>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</si>
  <si>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</si>
  <si>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</si>
  <si>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</si>
  <si>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</si>
  <si>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</si>
  <si>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</si>
  <si>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</si>
  <si>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</si>
  <si>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</si>
  <si>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</si>
  <si>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</si>
  <si>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</si>
  <si>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</si>
  <si>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</si>
  <si>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</si>
  <si>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</si>
  <si>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</si>
  <si>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</si>
  <si>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</si>
  <si>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</si>
  <si>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</si>
  <si>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</si>
  <si>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</si>
  <si>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</si>
  <si>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</si>
  <si>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</si>
  <si>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</si>
  <si>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</si>
  <si>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</si>
  <si>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</si>
  <si>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</si>
  <si>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</si>
  <si>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</si>
  <si>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</si>
  <si>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</si>
  <si>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</si>
  <si>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</si>
  <si>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</si>
  <si>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</si>
  <si>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</si>
  <si>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</si>
  <si>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</si>
  <si>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</si>
  <si>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</si>
  <si>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</si>
  <si>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</si>
  <si>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</si>
  <si>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</si>
  <si>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</si>
  <si>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</si>
  <si>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</si>
  <si>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</si>
  <si>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</si>
  <si>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</si>
  <si>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</si>
  <si>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</si>
  <si>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</si>
  <si>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</si>
  <si>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</si>
  <si>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</si>
  <si>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</si>
  <si>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</si>
  <si>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</si>
  <si>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</si>
  <si>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</si>
  <si>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</si>
  <si>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</si>
  <si>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</si>
  <si>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</si>
  <si>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</si>
  <si>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</si>
  <si>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</si>
  <si>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</si>
  <si>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</si>
  <si>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</si>
  <si>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</si>
  <si>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</si>
  <si>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</si>
  <si>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</si>
  <si>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</si>
  <si>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</si>
  <si>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</si>
  <si>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</si>
  <si>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</si>
  <si>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</si>
  <si>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</si>
  <si>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</si>
  <si>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</si>
  <si>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</si>
  <si>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</si>
  <si>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</si>
  <si>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</si>
  <si>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</si>
  <si>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</si>
  <si>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</si>
  <si>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</si>
  <si>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</si>
  <si>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</si>
  <si>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</si>
  <si>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</si>
  <si>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</si>
  <si>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</si>
  <si>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</si>
  <si>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</si>
  <si>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</si>
  <si>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</si>
  <si>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</si>
  <si>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</si>
  <si>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</si>
  <si>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</si>
  <si>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</si>
  <si>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</si>
  <si>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</si>
  <si>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</si>
  <si>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</si>
  <si>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</si>
  <si>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</si>
  <si>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</si>
  <si>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</si>
  <si>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</si>
  <si>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</si>
  <si>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</si>
  <si>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</si>
  <si>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</si>
  <si>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</si>
  <si>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</si>
  <si>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</si>
  <si>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</si>
  <si>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</si>
  <si>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</si>
  <si>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</si>
  <si>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</si>
  <si>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</si>
  <si>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</si>
  <si>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</si>
  <si>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</si>
  <si>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</si>
  <si>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</si>
  <si>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</si>
  <si>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</si>
  <si>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</si>
  <si>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</si>
  <si>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</si>
  <si>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</si>
  <si>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</si>
  <si>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</si>
  <si>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</si>
  <si>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</si>
  <si>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</si>
  <si>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</si>
  <si>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</si>
  <si>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</si>
  <si>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</si>
  <si>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</si>
  <si>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</si>
  <si>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</si>
  <si>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</si>
  <si>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</si>
  <si>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</si>
  <si>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</si>
  <si>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</si>
  <si>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</si>
  <si>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</si>
  <si>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</si>
  <si>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</si>
  <si>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</si>
  <si>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</si>
  <si>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</si>
  <si>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</si>
  <si>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</si>
  <si>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</si>
  <si>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</si>
  <si>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</si>
  <si>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</si>
  <si>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</si>
  <si>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</si>
  <si>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</si>
  <si>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</si>
  <si>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</si>
  <si>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</si>
  <si>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</si>
  <si>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</si>
  <si>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</si>
  <si>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</si>
  <si>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</si>
  <si>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</si>
  <si>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</si>
  <si>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</si>
  <si>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</si>
  <si>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</si>
  <si>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</si>
  <si>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</si>
  <si>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</si>
  <si>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</si>
  <si>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</si>
  <si>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</si>
  <si>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</si>
  <si>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</si>
  <si>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</si>
  <si>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</si>
  <si>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</si>
  <si>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</si>
  <si>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</si>
  <si>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</si>
  <si>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</si>
  <si>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</si>
  <si>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</si>
  <si>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</si>
  <si>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</si>
  <si>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</si>
  <si>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</si>
  <si>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</si>
  <si>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</si>
  <si>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</si>
  <si>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</si>
  <si>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</si>
  <si>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</si>
  <si>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</si>
  <si>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</si>
  <si>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</si>
  <si>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</si>
  <si>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</si>
  <si>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</si>
  <si>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</si>
  <si>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</si>
  <si>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</si>
  <si>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</si>
  <si>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</si>
  <si>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</si>
  <si>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</si>
  <si>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</si>
  <si>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</si>
  <si>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</si>
  <si>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</si>
  <si>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</si>
  <si>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</si>
  <si>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</si>
  <si>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</si>
  <si>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</si>
  <si>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</si>
  <si>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</si>
  <si>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</si>
  <si>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</si>
  <si>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</si>
  <si>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</si>
  <si>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</si>
  <si>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</si>
  <si>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</si>
  <si>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</si>
  <si>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</si>
  <si>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</si>
  <si>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</si>
  <si>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</si>
  <si>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</si>
  <si>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</si>
  <si>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</si>
  <si>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</si>
  <si>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</si>
  <si>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</si>
  <si>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</si>
  <si>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</si>
  <si>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</si>
  <si>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</si>
  <si>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</si>
  <si>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</si>
  <si>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</si>
  <si>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</si>
  <si>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</si>
  <si>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</si>
  <si>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</si>
  <si>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</si>
  <si>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</si>
  <si>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</si>
  <si>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</si>
  <si>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</si>
  <si>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</si>
  <si>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</si>
  <si>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</si>
  <si>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</si>
  <si>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</si>
  <si>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</si>
  <si>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</si>
  <si>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</si>
  <si>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</si>
  <si>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</si>
  <si>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</si>
  <si>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</si>
  <si>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</si>
  <si>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</si>
  <si>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</si>
  <si>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</si>
  <si>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</si>
  <si>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</si>
  <si>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</si>
  <si>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</si>
  <si>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</si>
  <si>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</si>
  <si>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</si>
  <si>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</si>
  <si>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</si>
  <si>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</si>
  <si>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</si>
  <si>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</si>
  <si>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</si>
  <si>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</si>
  <si>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</si>
  <si>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</si>
  <si>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</si>
  <si>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</si>
  <si>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</si>
  <si>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</si>
  <si>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</si>
  <si>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</si>
  <si>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</si>
  <si>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</si>
  <si>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</si>
  <si>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</si>
  <si>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</si>
  <si>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</si>
  <si>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</si>
  <si>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</si>
  <si>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</si>
  <si>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</si>
  <si>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</si>
  <si>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</si>
  <si>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</si>
  <si>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</si>
  <si>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</si>
  <si>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</si>
  <si>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</si>
  <si>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</si>
  <si>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</si>
  <si>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</si>
  <si>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</si>
  <si>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</si>
  <si>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</si>
  <si>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</si>
  <si>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</si>
  <si>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</si>
  <si>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</si>
  <si>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</si>
  <si>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</si>
  <si>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</si>
  <si>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</si>
  <si>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</si>
  <si>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</si>
  <si>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</si>
  <si>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</si>
  <si>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</si>
  <si>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</si>
  <si>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</si>
  <si>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</si>
  <si>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</si>
  <si>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</si>
  <si>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</si>
  <si>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</si>
  <si>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</si>
  <si>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</si>
  <si>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</si>
  <si>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</si>
  <si>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</si>
  <si>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</si>
  <si>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</si>
  <si>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</si>
  <si>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</si>
  <si>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</si>
  <si>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</si>
  <si>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</si>
  <si>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</si>
  <si>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</si>
  <si>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</si>
  <si>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</si>
  <si>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</si>
  <si>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</si>
  <si>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</si>
  <si>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</si>
  <si>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</si>
  <si>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</si>
  <si>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</si>
  <si>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</si>
  <si>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</si>
  <si>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</si>
  <si>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</si>
  <si>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</si>
  <si>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</si>
  <si>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</si>
  <si>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</si>
  <si>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</si>
  <si>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</si>
  <si>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</si>
  <si>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</si>
  <si>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</si>
  <si>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</si>
  <si>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</si>
  <si>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</si>
  <si>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</si>
  <si>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</si>
  <si>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</si>
  <si>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</si>
  <si>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</si>
  <si>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</si>
  <si>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</si>
  <si>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</si>
  <si>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</si>
  <si>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</si>
  <si>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</si>
  <si>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</si>
  <si>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</si>
  <si>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</si>
  <si>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</si>
  <si>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</si>
  <si>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</si>
  <si>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</si>
  <si>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</si>
  <si>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</si>
  <si>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</si>
  <si>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</si>
  <si>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</si>
  <si>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</si>
  <si>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</si>
  <si>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</si>
  <si>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</si>
  <si>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</si>
  <si>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</si>
  <si>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</si>
  <si>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</si>
  <si>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</si>
  <si>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</si>
  <si>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</si>
  <si>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</si>
  <si>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</si>
  <si>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</si>
  <si>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</si>
  <si>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</si>
  <si>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</si>
  <si>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</si>
  <si>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</si>
  <si>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</si>
  <si>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</si>
  <si>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</si>
  <si>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</si>
  <si>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</si>
  <si>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</si>
  <si>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</si>
  <si>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</si>
  <si>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</si>
  <si>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</si>
  <si>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</si>
  <si>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</si>
  <si>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</si>
  <si>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</si>
  <si>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</si>
  <si>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</si>
  <si>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</si>
  <si>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</si>
  <si>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</si>
  <si>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</si>
  <si>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</si>
  <si>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</si>
  <si>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</si>
  <si>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</si>
  <si>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</si>
  <si>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</si>
  <si>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</si>
  <si>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</si>
  <si>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</si>
  <si>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</si>
  <si>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</si>
  <si>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</si>
  <si>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</si>
  <si>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</si>
  <si>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</si>
  <si>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</si>
  <si>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</si>
  <si>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</si>
  <si>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</si>
  <si>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</si>
  <si>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</si>
  <si>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</si>
  <si>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</si>
  <si>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</si>
  <si>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</si>
  <si>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</si>
  <si>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</si>
  <si>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</si>
  <si>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</si>
  <si>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</si>
  <si>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</si>
  <si>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</si>
  <si>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</si>
  <si>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</si>
  <si>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</si>
  <si>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</si>
  <si>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</si>
  <si>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</si>
  <si>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</si>
  <si>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</si>
  <si>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</si>
  <si>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</si>
  <si>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</si>
  <si>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</si>
  <si>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</si>
  <si>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</si>
  <si>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</si>
  <si>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</si>
  <si>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</si>
  <si>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</si>
  <si>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</si>
  <si>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</si>
  <si>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</si>
  <si>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</si>
  <si>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</si>
  <si>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</si>
  <si>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</si>
  <si>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</si>
  <si>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</si>
  <si>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</si>
  <si>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</si>
  <si>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</si>
  <si>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</si>
  <si>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</si>
  <si>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</si>
  <si>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</si>
  <si>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</si>
  <si>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</si>
  <si>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</si>
  <si>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</si>
  <si>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</si>
  <si>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</si>
  <si>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</si>
  <si>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</si>
  <si>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</si>
  <si>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</si>
  <si>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</si>
  <si>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</si>
  <si>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</si>
  <si>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</si>
  <si>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</si>
  <si>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</si>
  <si>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</si>
  <si>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</si>
  <si>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</si>
  <si>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</si>
  <si>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</si>
  <si>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</si>
  <si>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</si>
  <si>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</si>
  <si>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</si>
  <si>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</si>
  <si>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</si>
  <si>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</si>
  <si>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</si>
  <si>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</si>
  <si>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</si>
  <si>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</si>
  <si>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</si>
  <si>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</si>
  <si>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</si>
  <si>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</si>
  <si>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</si>
  <si>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</si>
  <si>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</si>
  <si>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</si>
  <si>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</si>
  <si>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</si>
  <si>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</si>
  <si>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</si>
  <si>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</si>
  <si>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</si>
  <si>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</si>
  <si>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</si>
  <si>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</si>
  <si>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</si>
  <si>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</si>
  <si>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</si>
  <si>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</si>
  <si>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</si>
  <si>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</si>
  <si>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</si>
  <si>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</si>
  <si>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</si>
  <si>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</si>
  <si>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</si>
  <si>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</si>
  <si>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</si>
  <si>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</si>
  <si>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</si>
  <si>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</si>
  <si>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</si>
  <si>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</si>
  <si>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</si>
  <si>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</si>
  <si>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</si>
  <si>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</si>
  <si>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</si>
  <si>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</si>
  <si>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</si>
  <si>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</si>
  <si>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</si>
  <si>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</si>
  <si>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</si>
  <si>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</si>
  <si>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</si>
  <si>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</si>
  <si>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</si>
  <si>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</si>
  <si>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</si>
  <si>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</si>
  <si>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</si>
  <si>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</si>
  <si>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</si>
  <si>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</si>
  <si>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</si>
  <si>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</si>
  <si>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</si>
  <si>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</si>
  <si>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</si>
  <si>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</si>
  <si>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</si>
  <si>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</si>
  <si>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</si>
  <si>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</si>
  <si>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</si>
  <si>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</si>
  <si>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</si>
  <si>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</si>
  <si>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</si>
  <si>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</si>
  <si>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</si>
  <si>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</si>
  <si>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</si>
  <si>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</si>
  <si>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</si>
  <si>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</si>
  <si>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</si>
  <si>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</si>
  <si>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</si>
  <si>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</si>
  <si>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</si>
  <si>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</si>
  <si>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</si>
  <si>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</si>
  <si>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</si>
  <si>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</si>
  <si>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</si>
  <si>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</si>
  <si>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</si>
  <si>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</si>
  <si>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</si>
  <si>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</si>
  <si>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</si>
  <si>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</si>
  <si>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</si>
  <si>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</si>
  <si>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</si>
  <si>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</si>
  <si>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</si>
  <si>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</si>
  <si>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</si>
  <si>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</si>
  <si>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</si>
  <si>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</si>
  <si>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</si>
  <si>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</si>
  <si>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</si>
  <si>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</si>
  <si>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</si>
  <si>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</si>
  <si>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</si>
  <si>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</si>
  <si>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</si>
  <si>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</si>
  <si>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</si>
  <si>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</si>
  <si>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</si>
  <si>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</si>
  <si>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</si>
  <si>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</si>
  <si>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</si>
  <si>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</si>
  <si>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</si>
  <si>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</si>
  <si>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</si>
  <si>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</si>
  <si>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</si>
  <si>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</si>
  <si>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</si>
  <si>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</si>
  <si>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</si>
  <si>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</si>
  <si>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</si>
  <si>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</si>
  <si>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</si>
  <si>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</si>
  <si>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</si>
  <si>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</si>
  <si>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</si>
  <si>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</si>
  <si>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</si>
  <si>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</si>
  <si>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</si>
  <si>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</si>
  <si>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</si>
  <si>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</si>
  <si>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</si>
  <si>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</si>
  <si>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</si>
  <si>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</si>
  <si>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</si>
  <si>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</si>
  <si>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</si>
  <si>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</si>
  <si>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</si>
  <si>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</si>
  <si>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</si>
  <si>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</si>
  <si>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</si>
  <si>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</si>
  <si>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</si>
  <si>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</si>
  <si>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</si>
  <si>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</si>
  <si>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</si>
  <si>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</si>
  <si>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</si>
  <si>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</si>
  <si>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</si>
  <si>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</si>
  <si>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</si>
  <si>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</si>
  <si>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</si>
  <si>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</si>
  <si>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</si>
  <si>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</si>
  <si>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</si>
  <si>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</si>
  <si>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</si>
  <si>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</si>
  <si>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</si>
  <si>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</si>
  <si>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</si>
  <si>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</si>
  <si>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</si>
  <si>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</si>
  <si>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</si>
  <si>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</si>
  <si>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</si>
  <si>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</si>
  <si>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</si>
  <si>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</si>
  <si>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</si>
  <si>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</si>
  <si>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</si>
  <si>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</si>
  <si>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</si>
  <si>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</si>
  <si>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</si>
  <si>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</si>
  <si>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</si>
  <si>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</si>
  <si>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</si>
  <si>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</si>
  <si>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</si>
  <si>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</si>
  <si>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</si>
  <si>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</si>
  <si>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</si>
  <si>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</si>
  <si>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</si>
  <si>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</si>
  <si>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</si>
  <si>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</si>
  <si>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</si>
  <si>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</si>
  <si>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</si>
  <si>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</si>
  <si>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</si>
  <si>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</si>
  <si>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</si>
  <si>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</si>
  <si>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</si>
  <si>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</si>
  <si>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</si>
  <si>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</si>
  <si>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</si>
  <si>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</si>
  <si>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</si>
  <si>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</si>
  <si>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</si>
  <si>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</si>
  <si>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</si>
  <si>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</si>
  <si>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</si>
  <si>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</si>
  <si>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</si>
  <si>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</si>
  <si>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</si>
  <si>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</si>
  <si>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</si>
  <si>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</si>
  <si>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</si>
  <si>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</si>
  <si>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</si>
  <si>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</si>
  <si>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</si>
  <si>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</si>
  <si>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</si>
  <si>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</si>
  <si>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</si>
  <si>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</si>
  <si>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</si>
  <si>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</si>
  <si>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</si>
  <si>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</si>
  <si>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</si>
  <si>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</si>
  <si>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</si>
  <si>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</si>
  <si>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</si>
  <si>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</si>
  <si>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</si>
  <si>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</si>
  <si>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</si>
  <si>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</si>
  <si>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</si>
  <si>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</si>
  <si>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</si>
  <si>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</si>
  <si>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</si>
  <si>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</si>
  <si>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</si>
  <si>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</si>
  <si>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</si>
  <si>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</si>
  <si>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</si>
  <si>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</si>
  <si>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</si>
  <si>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</si>
  <si>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</si>
  <si>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</si>
  <si>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</si>
  <si>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</si>
  <si>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</si>
  <si>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</si>
  <si>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</si>
  <si>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</si>
  <si>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</si>
  <si>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</si>
  <si>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</si>
  <si>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</si>
  <si>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</si>
  <si>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</si>
  <si>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</si>
  <si>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</si>
  <si>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</si>
  <si>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</si>
  <si>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</si>
  <si>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</si>
  <si>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</si>
  <si>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</si>
  <si>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</si>
  <si>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</si>
  <si>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</si>
  <si>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</si>
  <si>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</si>
  <si>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</si>
  <si>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</si>
  <si>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</si>
  <si>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</si>
  <si>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</si>
  <si>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</si>
  <si>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</si>
  <si>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</si>
  <si>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</si>
  <si>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</si>
  <si>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</si>
  <si>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</si>
  <si>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</si>
  <si>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</si>
  <si>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</si>
  <si>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</si>
  <si>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</si>
  <si>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</si>
  <si>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</si>
  <si>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</si>
  <si>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</si>
  <si>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</si>
  <si>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</si>
  <si>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</si>
  <si>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</si>
  <si>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</si>
  <si>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</si>
  <si>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</si>
  <si>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</si>
  <si>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</si>
  <si>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</si>
  <si>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</si>
  <si>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</si>
  <si>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</si>
  <si>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</si>
  <si>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</si>
  <si>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</si>
  <si>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</si>
  <si>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</si>
  <si>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</si>
  <si>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</si>
  <si>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</si>
  <si>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</si>
  <si>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</si>
  <si>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</si>
  <si>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</si>
  <si>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</si>
  <si>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</si>
  <si>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</si>
  <si>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</si>
  <si>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</si>
  <si>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</si>
  <si>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</si>
  <si>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</si>
  <si>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</si>
  <si>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</si>
  <si>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</si>
  <si>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</si>
  <si>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</si>
  <si>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</si>
  <si>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</si>
  <si>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</si>
  <si>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</si>
  <si>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</si>
  <si>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</si>
  <si>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</si>
  <si>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</si>
  <si>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</si>
  <si>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</si>
  <si>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</si>
  <si>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</si>
  <si>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</si>
  <si>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</si>
  <si>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</si>
  <si>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</si>
  <si>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</si>
  <si>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</si>
  <si>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</si>
  <si>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</si>
  <si>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</si>
  <si>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</si>
  <si>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</si>
  <si>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</si>
  <si>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</si>
  <si>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</si>
  <si>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</si>
  <si>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</si>
  <si>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</si>
  <si>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</si>
  <si>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</si>
  <si>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</si>
  <si>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</si>
  <si>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</si>
  <si>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</si>
  <si>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</si>
  <si>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</si>
  <si>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</si>
  <si>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</si>
  <si>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</si>
  <si>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</si>
  <si>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</si>
  <si>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</si>
  <si>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</si>
  <si>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</si>
  <si>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</si>
  <si>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</si>
  <si>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</si>
  <si>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</si>
  <si>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</si>
  <si>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</si>
  <si>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</si>
  <si>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</si>
  <si>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</si>
  <si>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</si>
  <si>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</si>
  <si>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</si>
  <si>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</si>
  <si>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</si>
  <si>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</si>
  <si>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</si>
  <si>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</si>
  <si>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</si>
  <si>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</si>
  <si>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</si>
  <si>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</si>
  <si>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</si>
  <si>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</si>
  <si>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</si>
  <si>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</si>
  <si>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</si>
  <si>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</si>
  <si>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</si>
  <si>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</si>
  <si>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</si>
  <si>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</si>
  <si>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</si>
  <si>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</si>
  <si>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</si>
  <si>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</si>
  <si>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</si>
  <si>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</si>
  <si>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</si>
  <si>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</si>
  <si>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</si>
  <si>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</si>
  <si>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</si>
  <si>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</si>
  <si>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</si>
  <si>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</si>
  <si>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</si>
  <si>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</si>
  <si>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</si>
  <si>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</si>
  <si>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</si>
  <si>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</si>
  <si>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</si>
  <si>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</si>
  <si>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</si>
  <si>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</si>
  <si>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</si>
  <si>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</si>
  <si>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</si>
  <si>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</si>
  <si>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</si>
  <si>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</si>
  <si>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</si>
  <si>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</si>
  <si>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</si>
  <si>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</si>
  <si>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</si>
  <si>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</si>
  <si>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</si>
  <si>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</si>
  <si>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</si>
  <si>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</si>
  <si>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</si>
  <si>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</si>
  <si>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</si>
  <si>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</si>
  <si>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</si>
  <si>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</si>
  <si>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</si>
  <si>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</si>
  <si>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</si>
  <si>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</si>
  <si>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</si>
  <si>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</si>
  <si>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</si>
  <si>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</si>
  <si>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</si>
  <si>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</si>
  <si>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</si>
  <si>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</si>
  <si>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</si>
  <si>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</si>
  <si>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</si>
  <si>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</si>
  <si>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</si>
  <si>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</si>
  <si>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</si>
  <si>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</si>
  <si>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</si>
  <si>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</si>
  <si>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</si>
  <si>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</si>
  <si>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</si>
  <si>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</si>
  <si>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</si>
  <si>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</si>
  <si>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</si>
  <si>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</si>
  <si>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</si>
  <si>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</si>
  <si>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</si>
  <si>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</si>
  <si>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</si>
  <si>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</si>
  <si>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</si>
  <si>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</si>
  <si>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</si>
  <si>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</si>
  <si>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</si>
  <si>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</si>
  <si>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</si>
  <si>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</si>
  <si>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</si>
  <si>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</si>
  <si>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</si>
  <si>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</si>
  <si>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</si>
  <si>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</si>
  <si>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</si>
  <si>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</si>
  <si>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</si>
  <si>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</si>
  <si>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</si>
  <si>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</si>
  <si>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</si>
  <si>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</si>
  <si>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</si>
  <si>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</si>
  <si>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</si>
  <si>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</si>
  <si>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</si>
  <si>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</si>
  <si>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</si>
  <si>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</si>
  <si>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</si>
  <si>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</si>
  <si>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</si>
  <si>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</si>
  <si>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</si>
  <si>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</si>
  <si>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</si>
  <si>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</si>
  <si>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</si>
  <si>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</si>
  <si>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</si>
  <si>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</si>
  <si>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</si>
  <si>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</si>
  <si>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</si>
  <si>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</si>
  <si>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</si>
  <si>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</si>
  <si>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</si>
  <si>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</si>
  <si>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</si>
  <si>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</si>
  <si>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</si>
  <si>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</si>
  <si>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</si>
  <si>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</si>
  <si>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</si>
  <si>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</si>
  <si>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</si>
  <si>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</si>
  <si>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</si>
  <si>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</si>
  <si>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</si>
  <si>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</si>
  <si>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</si>
  <si>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</si>
  <si>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</si>
  <si>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</si>
  <si>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</si>
  <si>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</si>
  <si>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</si>
  <si>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</si>
  <si>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</si>
  <si>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</si>
  <si>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</si>
  <si>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</si>
  <si>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</si>
  <si>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</si>
  <si>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</si>
  <si>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</si>
  <si>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</si>
  <si>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</si>
  <si>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</si>
  <si>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</si>
  <si>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</si>
  <si>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</si>
  <si>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</si>
  <si>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</si>
  <si>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</si>
  <si>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</si>
  <si>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</si>
  <si>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</si>
  <si>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</si>
  <si>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</si>
  <si>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</si>
  <si>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</si>
  <si>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</si>
  <si>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</si>
  <si>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</si>
  <si>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</si>
  <si>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</si>
  <si>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</si>
  <si>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</si>
  <si>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</si>
  <si>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</si>
  <si>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</si>
  <si>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</si>
  <si>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</si>
  <si>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</si>
  <si>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</si>
  <si>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</si>
  <si>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</si>
  <si>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</si>
  <si>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</si>
  <si>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</si>
  <si>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</si>
  <si>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</si>
  <si>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</si>
  <si>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</si>
  <si>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</si>
  <si>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</si>
  <si>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</si>
  <si>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</si>
  <si>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</si>
  <si>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</si>
  <si>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</si>
  <si>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</si>
  <si>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</si>
  <si>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</si>
  <si>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</si>
  <si>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</si>
  <si>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</si>
  <si>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</si>
  <si>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</si>
  <si>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</si>
  <si>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</si>
  <si>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</si>
  <si>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</si>
  <si>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</si>
  <si>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</si>
  <si>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</si>
  <si>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</si>
  <si>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</si>
  <si>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</si>
  <si>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</si>
  <si>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</si>
  <si>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</si>
  <si>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</si>
  <si>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</si>
  <si>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</si>
  <si>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</si>
  <si>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</si>
  <si>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</si>
  <si>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</si>
  <si>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</si>
  <si>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</si>
  <si>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</si>
  <si>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</si>
  <si>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</si>
  <si>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</si>
  <si>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</si>
  <si>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</si>
  <si>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</si>
  <si>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</si>
  <si>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</si>
  <si>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</si>
  <si>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</si>
  <si>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</si>
  <si>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</si>
  <si>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</si>
  <si>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</si>
  <si>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</si>
  <si>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</si>
  <si>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</si>
  <si>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</si>
  <si>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</si>
  <si>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</si>
  <si>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</si>
  <si>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</si>
  <si>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</si>
  <si>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</si>
  <si>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</si>
  <si>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</si>
  <si>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</si>
  <si>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</si>
  <si>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</si>
  <si>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</si>
  <si>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</si>
  <si>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</si>
  <si>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</si>
  <si>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</si>
  <si>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</si>
  <si>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</si>
  <si>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</si>
  <si>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</si>
  <si>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</si>
  <si>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</si>
  <si>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</si>
  <si>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</si>
  <si>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</si>
  <si>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</si>
  <si>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</si>
  <si>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</si>
  <si>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</si>
  <si>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</si>
  <si>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</si>
  <si>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</si>
  <si>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</si>
  <si>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</si>
  <si>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</si>
  <si>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</si>
  <si>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</si>
  <si>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</si>
  <si>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</si>
  <si>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</si>
  <si>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</si>
  <si>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</si>
  <si>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</si>
  <si>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</si>
  <si>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</si>
  <si>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</si>
  <si>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</si>
  <si>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</si>
  <si>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</si>
  <si>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</si>
  <si>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</si>
  <si>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</si>
  <si>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</si>
  <si>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</si>
  <si>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</si>
  <si>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</si>
  <si>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</si>
  <si>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</si>
  <si>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</si>
  <si>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</si>
  <si>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</si>
  <si>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</si>
  <si>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</si>
  <si>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</si>
  <si>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</si>
  <si>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</si>
  <si>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</si>
  <si>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</si>
  <si>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</si>
  <si>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</si>
  <si>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</si>
  <si>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</si>
  <si>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</si>
  <si>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</si>
  <si>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</si>
  <si>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</si>
  <si>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</si>
  <si>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</si>
  <si>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</si>
  <si>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</si>
  <si>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</si>
  <si>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</si>
  <si>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</si>
  <si>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</si>
  <si>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</si>
  <si>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</si>
  <si>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</si>
  <si>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</si>
  <si>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</si>
  <si>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</si>
  <si>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</si>
  <si>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</si>
  <si>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</si>
  <si>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</si>
  <si>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</si>
  <si>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</si>
  <si>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</si>
  <si>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</si>
  <si>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</si>
  <si>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</si>
  <si>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</si>
  <si>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</si>
  <si>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</si>
  <si>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</si>
  <si>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</si>
  <si>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</si>
  <si>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</si>
  <si>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</si>
  <si>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</si>
  <si>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</si>
  <si>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</si>
  <si>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</si>
  <si>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</si>
  <si>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</si>
  <si>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</si>
  <si>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</si>
  <si>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</si>
  <si>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</si>
  <si>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</si>
  <si>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</si>
  <si>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</si>
  <si>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</si>
  <si>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</si>
  <si>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</si>
  <si>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</si>
  <si>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</si>
  <si>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</si>
  <si>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</si>
  <si>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</si>
  <si>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</si>
  <si>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</si>
  <si>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</si>
  <si>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</si>
  <si>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</si>
  <si>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</si>
  <si>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</si>
  <si>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</si>
  <si>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</si>
  <si>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</si>
  <si>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</si>
  <si>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</si>
  <si>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</si>
  <si>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</si>
  <si>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</si>
  <si>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</si>
  <si>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</si>
  <si>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</si>
  <si>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</si>
  <si>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</si>
  <si>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</si>
  <si>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</si>
  <si>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</si>
  <si>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</si>
  <si>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</si>
  <si>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</si>
  <si>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</si>
  <si>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</si>
  <si>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</si>
  <si>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</si>
  <si>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</si>
  <si>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</si>
  <si>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</si>
  <si>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</si>
  <si>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</si>
  <si>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</si>
  <si>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</si>
  <si>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</si>
  <si>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</si>
  <si>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</si>
  <si>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</si>
  <si>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</si>
  <si>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</si>
  <si>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</si>
  <si>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</si>
  <si>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</si>
  <si>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</si>
  <si>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</si>
  <si>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</si>
  <si>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</si>
  <si>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</si>
  <si>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</si>
  <si>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</si>
  <si>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</si>
  <si>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</si>
  <si>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</si>
  <si>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</si>
  <si>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</si>
  <si>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</si>
  <si>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</si>
  <si>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</si>
  <si>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</si>
  <si>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</si>
  <si>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</si>
  <si>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</si>
  <si>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</si>
  <si>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</si>
  <si>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</si>
  <si>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</si>
  <si>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</si>
  <si>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</si>
  <si>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</si>
  <si>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</si>
  <si>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</si>
  <si>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</si>
  <si>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</si>
  <si>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</si>
  <si>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</si>
  <si>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</si>
  <si>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</si>
  <si>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</si>
  <si>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</si>
  <si>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</si>
  <si>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</si>
  <si>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</si>
  <si>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</si>
  <si>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</si>
  <si>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</si>
  <si>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</si>
  <si>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</si>
  <si>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</si>
  <si>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</si>
  <si>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</si>
  <si>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</si>
  <si>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</si>
  <si>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</si>
  <si>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</si>
  <si>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</si>
  <si>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</si>
  <si>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</si>
  <si>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</si>
  <si>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</si>
  <si>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</si>
  <si>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</si>
  <si>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</si>
  <si>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</si>
  <si>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</si>
  <si>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</si>
  <si>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</si>
  <si>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</si>
  <si>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</si>
  <si>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</si>
  <si>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</si>
  <si>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</si>
  <si>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</si>
  <si>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</si>
  <si>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</si>
  <si>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</si>
  <si>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</si>
  <si>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</si>
  <si>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</si>
  <si>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</si>
  <si>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</si>
  <si>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</si>
  <si>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</si>
  <si>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</si>
  <si>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</si>
  <si>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</si>
  <si>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</si>
  <si>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</si>
  <si>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</si>
  <si>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</si>
  <si>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</si>
  <si>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</si>
  <si>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</si>
  <si>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</si>
  <si>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</si>
  <si>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</si>
  <si>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</si>
  <si>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</si>
  <si>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</si>
  <si>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</si>
  <si>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</si>
  <si>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</si>
  <si>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</si>
  <si>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</si>
  <si>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</si>
  <si>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</si>
  <si>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</si>
  <si>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</si>
  <si>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</si>
  <si>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</si>
  <si>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</si>
  <si>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</si>
  <si>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</si>
  <si>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</si>
  <si>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</si>
  <si>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</si>
  <si>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</si>
  <si>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</si>
  <si>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</si>
  <si>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</si>
  <si>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</si>
  <si>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</si>
  <si>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</si>
  <si>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</si>
  <si>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</si>
  <si>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</si>
  <si>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</si>
  <si>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</si>
  <si>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</si>
  <si>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</si>
  <si>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</si>
  <si>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</si>
  <si>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</si>
  <si>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</si>
  <si>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</si>
  <si>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</si>
  <si>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</si>
  <si>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</si>
  <si>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</si>
  <si>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</si>
  <si>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</si>
  <si>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</si>
  <si>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</si>
  <si>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</si>
  <si>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</si>
  <si>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</si>
  <si>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</si>
  <si>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</si>
  <si>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</si>
  <si>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</si>
  <si>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</si>
  <si>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</si>
  <si>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</si>
  <si>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</si>
  <si>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</si>
  <si>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</si>
  <si>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</si>
  <si>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</si>
  <si>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</si>
  <si>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</si>
  <si>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</si>
  <si>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</si>
  <si>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</si>
  <si>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</si>
  <si>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</si>
  <si>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</si>
  <si>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</si>
  <si>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</si>
  <si>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</si>
  <si>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</si>
  <si>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</si>
  <si>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</si>
  <si>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</si>
  <si>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</si>
  <si>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</si>
  <si>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</si>
  <si>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</si>
  <si>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</si>
  <si>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</si>
  <si>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</si>
  <si>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</si>
  <si>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</si>
  <si>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</si>
  <si>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</si>
  <si>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</si>
  <si>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</si>
  <si>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</si>
  <si>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</si>
  <si>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</si>
  <si>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</si>
  <si>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</si>
  <si>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</si>
  <si>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</si>
  <si>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</si>
  <si>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</si>
  <si>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</si>
  <si>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</si>
  <si>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</si>
  <si>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</si>
  <si>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</si>
  <si>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</si>
  <si>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</si>
  <si>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</si>
  <si>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</si>
  <si>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</si>
  <si>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</si>
  <si>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</si>
  <si>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</si>
  <si>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</si>
  <si>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</si>
  <si>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</si>
  <si>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</si>
  <si>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</si>
  <si>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</si>
  <si>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</si>
  <si>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</si>
  <si>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</si>
  <si>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</si>
  <si>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</si>
  <si>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</si>
  <si>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</si>
  <si>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</si>
  <si>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</si>
  <si>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</si>
  <si>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</si>
  <si>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</si>
  <si>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</si>
  <si>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</si>
  <si>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</si>
  <si>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</si>
  <si>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</si>
  <si>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</si>
  <si>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</si>
  <si>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</si>
  <si>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</si>
  <si>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</si>
  <si>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</si>
  <si>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</si>
  <si>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</si>
  <si>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</si>
  <si>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</si>
  <si>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</si>
  <si>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</si>
  <si>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</si>
  <si>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</si>
  <si>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</si>
  <si>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</si>
  <si>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</si>
  <si>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</si>
  <si>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</si>
  <si>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</si>
  <si>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</si>
  <si>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</si>
  <si>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</si>
  <si>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</si>
  <si>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</si>
  <si>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</si>
  <si>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</si>
  <si>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</si>
  <si>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</si>
  <si>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</si>
  <si>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</si>
  <si>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</si>
  <si>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</si>
  <si>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</si>
  <si>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</si>
  <si>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</si>
  <si>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</si>
  <si>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</si>
  <si>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</si>
  <si>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</si>
  <si>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</si>
  <si>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</si>
  <si>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</si>
  <si>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</si>
  <si>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</si>
  <si>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</si>
  <si>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</si>
  <si>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</si>
  <si>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</si>
  <si>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</si>
  <si>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</si>
  <si>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</si>
  <si>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</si>
  <si>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</si>
  <si>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</si>
  <si>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</si>
  <si>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</si>
  <si>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</si>
  <si>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</si>
  <si>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</si>
  <si>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</si>
  <si>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</si>
  <si>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</si>
  <si>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</si>
  <si>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</si>
  <si>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</si>
  <si>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</si>
  <si>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</si>
  <si>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</si>
  <si>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</si>
  <si>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</si>
  <si>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</si>
  <si>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</si>
  <si>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</si>
  <si>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</si>
  <si>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</si>
  <si>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</si>
  <si>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</si>
  <si>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</si>
  <si>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</si>
  <si>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</si>
  <si>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</si>
  <si>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</si>
  <si>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</si>
  <si>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</si>
  <si>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</si>
  <si>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</si>
  <si>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</si>
  <si>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</si>
  <si>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</si>
  <si>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</si>
  <si>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</si>
  <si>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</si>
  <si>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</si>
  <si>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</si>
  <si>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</si>
  <si>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</si>
  <si>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</si>
  <si>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</si>
  <si>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</si>
  <si>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</si>
  <si>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</si>
  <si>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</si>
  <si>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</si>
  <si>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</si>
  <si>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</si>
  <si>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</si>
  <si>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</si>
  <si>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</si>
  <si>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</si>
  <si>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</si>
  <si>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</si>
  <si>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</si>
  <si>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</si>
  <si>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</si>
  <si>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</si>
  <si>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</si>
  <si>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</si>
  <si>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</si>
  <si>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</si>
  <si>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</si>
  <si>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</si>
  <si>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</si>
  <si>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</si>
  <si>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</si>
  <si>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</si>
  <si>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</si>
  <si>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</si>
  <si>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</si>
  <si>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</si>
  <si>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</si>
  <si>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</si>
  <si>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</si>
  <si>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</si>
  <si>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</si>
  <si>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</si>
  <si>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</si>
  <si>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</si>
  <si>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</si>
  <si>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</si>
  <si>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</si>
  <si>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</si>
  <si>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</si>
  <si>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</si>
  <si>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</si>
  <si>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</si>
  <si>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</si>
  <si>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</si>
  <si>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</si>
  <si>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</si>
  <si>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</si>
  <si>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</si>
  <si>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</si>
  <si>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</si>
  <si>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</si>
  <si>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</si>
  <si>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</si>
  <si>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</si>
  <si>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</si>
  <si>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</si>
  <si>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</si>
  <si>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</si>
  <si>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</si>
  <si>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</si>
  <si>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</si>
  <si>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</si>
  <si>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</si>
  <si>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</si>
  <si>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</si>
  <si>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</si>
  <si>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</si>
  <si>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</si>
  <si>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</si>
  <si>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</si>
  <si>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</si>
  <si>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</si>
  <si>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</si>
  <si>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</si>
  <si>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</si>
  <si>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</si>
  <si>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</si>
  <si>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</si>
  <si>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</si>
  <si>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</si>
  <si>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</si>
  <si>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</si>
  <si>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</si>
  <si>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</si>
  <si>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</si>
  <si>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</si>
  <si>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</si>
  <si>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</si>
  <si>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</si>
  <si>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</si>
  <si>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</si>
  <si>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</si>
  <si>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</si>
  <si>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</si>
  <si>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</si>
  <si>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</si>
  <si>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</si>
  <si>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</si>
  <si>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</si>
  <si>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</si>
  <si>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</si>
  <si>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</si>
  <si>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</si>
  <si>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</si>
  <si>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</si>
  <si>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</si>
  <si>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</si>
  <si>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</si>
  <si>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</si>
  <si>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</si>
  <si>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</si>
  <si>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</si>
  <si>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</si>
  <si>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</si>
  <si>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</si>
  <si>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</si>
  <si>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</si>
  <si>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</si>
  <si>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</si>
  <si>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</si>
  <si>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</si>
  <si>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</si>
  <si>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</si>
  <si>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</si>
  <si>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</si>
  <si>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</si>
  <si>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</si>
  <si>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</si>
  <si>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</si>
  <si>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</si>
  <si>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</si>
  <si>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</si>
  <si>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</si>
  <si>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</si>
  <si>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</si>
  <si>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</si>
  <si>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</si>
  <si>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</si>
  <si>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</si>
  <si>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</si>
  <si>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</si>
  <si>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</si>
  <si>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</si>
  <si>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</si>
  <si>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</si>
  <si>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</si>
  <si>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</si>
  <si>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</si>
  <si>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</si>
  <si>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</si>
  <si>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</si>
  <si>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</si>
  <si>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</si>
  <si>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</si>
  <si>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</si>
  <si>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</si>
  <si>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</si>
  <si>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</si>
  <si>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</si>
  <si>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</si>
  <si>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</si>
  <si>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</si>
  <si>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</si>
  <si>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</si>
  <si>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</si>
  <si>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</si>
  <si>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</si>
  <si>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</si>
  <si>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</si>
  <si>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</si>
  <si>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</si>
  <si>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</si>
  <si>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</si>
  <si>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</si>
  <si>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</si>
  <si>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</si>
  <si>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</si>
  <si>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</si>
  <si>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</si>
  <si>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</si>
  <si>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</si>
  <si>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</si>
  <si>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</si>
  <si>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</si>
  <si>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</si>
  <si>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</si>
  <si>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</si>
  <si>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</si>
  <si>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</si>
  <si>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</si>
  <si>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</si>
  <si>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</si>
  <si>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</si>
  <si>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</si>
  <si>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</si>
  <si>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</si>
  <si>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</si>
  <si>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</si>
  <si>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</si>
  <si>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</si>
  <si>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</si>
  <si>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</si>
  <si>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</si>
  <si>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</si>
  <si>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</si>
  <si>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</si>
  <si>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</si>
  <si>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</si>
  <si>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</si>
  <si>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</si>
  <si>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</si>
  <si>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</si>
  <si>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</si>
  <si>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</si>
  <si>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</si>
  <si>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</si>
  <si>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</si>
  <si>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</si>
  <si>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</si>
  <si>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</si>
  <si>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</si>
  <si>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</si>
  <si>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</si>
  <si>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</si>
  <si>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</si>
  <si>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</si>
  <si>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</si>
  <si>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</si>
  <si>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</si>
  <si>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</si>
  <si>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</si>
  <si>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</si>
  <si>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</si>
  <si>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</si>
  <si>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</si>
  <si>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</si>
  <si>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</si>
  <si>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</si>
  <si>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</si>
  <si>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</si>
  <si>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</si>
  <si>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</si>
  <si>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</si>
  <si>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</si>
  <si>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</si>
  <si>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</si>
  <si>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</si>
  <si>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</si>
  <si>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</si>
  <si>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</si>
  <si>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</si>
  <si>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</si>
  <si>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</si>
  <si>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</si>
  <si>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</si>
  <si>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</si>
  <si>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</si>
  <si>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</si>
  <si>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</si>
  <si>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</si>
  <si>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</si>
  <si>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</si>
  <si>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</si>
  <si>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</si>
  <si>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</si>
  <si>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</si>
  <si>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</si>
  <si>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</si>
  <si>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</si>
  <si>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</si>
  <si>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</si>
  <si>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</si>
  <si>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</si>
  <si>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</si>
  <si>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</si>
  <si>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</si>
  <si>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</si>
  <si>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</si>
  <si>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</si>
  <si>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</si>
  <si>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</si>
  <si>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</si>
  <si>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</si>
  <si>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</si>
  <si>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</si>
  <si>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</si>
  <si>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</si>
  <si>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</si>
  <si>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</si>
  <si>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</si>
  <si>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</si>
  <si>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</si>
  <si>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</si>
  <si>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</si>
  <si>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</si>
  <si>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</si>
  <si>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</si>
  <si>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</si>
  <si>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</si>
  <si>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</si>
  <si>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</si>
  <si>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</si>
  <si>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</si>
  <si>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</si>
  <si>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</si>
  <si>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</si>
  <si>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</si>
  <si>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</si>
  <si>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</si>
  <si>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</si>
  <si>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</si>
  <si>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</si>
  <si>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</si>
  <si>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</si>
  <si>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</si>
  <si>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</si>
  <si>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</si>
  <si>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</si>
  <si>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</si>
  <si>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</si>
  <si>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</si>
  <si>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</si>
  <si>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</si>
  <si>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</si>
  <si>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</si>
  <si>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</si>
  <si>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</si>
  <si>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</si>
  <si>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</si>
  <si>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</si>
  <si>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</si>
  <si>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</si>
  <si>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</si>
  <si>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</si>
  <si>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</si>
  <si>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</si>
  <si>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</si>
  <si>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</si>
  <si>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</si>
  <si>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</si>
  <si>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</si>
  <si>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</si>
  <si>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</si>
  <si>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</si>
  <si>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</si>
  <si>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</si>
  <si>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</si>
  <si>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</si>
  <si>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</si>
  <si>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</si>
  <si>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</si>
  <si>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</si>
  <si>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</si>
  <si>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</si>
  <si>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</si>
  <si>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</si>
  <si>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</si>
  <si>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</si>
  <si>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</si>
  <si>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</si>
  <si>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</si>
  <si>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</si>
  <si>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</si>
  <si>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</si>
  <si>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</si>
  <si>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</si>
  <si>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</si>
  <si>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</si>
  <si>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</si>
  <si>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</si>
  <si>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</si>
  <si>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</si>
  <si>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</si>
  <si>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</si>
  <si>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</si>
  <si>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</si>
  <si>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</si>
  <si>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</si>
  <si>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</si>
  <si>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</si>
  <si>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</si>
  <si>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</si>
  <si>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</si>
  <si>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</si>
  <si>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</si>
  <si>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</si>
  <si>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</si>
  <si>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</si>
  <si>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</si>
  <si>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</si>
  <si>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</si>
  <si>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</si>
  <si>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</si>
  <si>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</si>
  <si>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</si>
  <si>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</si>
  <si>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</si>
  <si>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</si>
  <si>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</si>
  <si>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</si>
  <si>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</si>
  <si>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</si>
  <si>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</si>
  <si>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</si>
  <si>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</si>
  <si>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</si>
  <si>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</si>
  <si>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</si>
  <si>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</si>
  <si>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</si>
  <si>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</si>
  <si>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</si>
  <si>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</si>
  <si>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</si>
  <si>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</si>
  <si>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</si>
  <si>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</si>
  <si>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</si>
  <si>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</si>
  <si>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</si>
  <si>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</si>
  <si>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</si>
  <si>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</si>
  <si>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</si>
  <si>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</si>
  <si>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</si>
  <si>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</si>
  <si>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</si>
  <si>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</si>
  <si>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</si>
  <si>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</si>
  <si>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</si>
  <si>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</si>
  <si>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</si>
  <si>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</si>
  <si>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</si>
  <si>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</si>
  <si>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</si>
  <si>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</si>
  <si>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</si>
  <si>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</si>
  <si>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</si>
  <si>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</si>
  <si>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</si>
  <si>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</si>
  <si>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</si>
  <si>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</si>
  <si>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</si>
  <si>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</si>
  <si>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</si>
  <si>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</si>
  <si>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</si>
  <si>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</si>
  <si>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</si>
  <si>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</si>
  <si>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</si>
  <si>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</si>
  <si>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</si>
  <si>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</si>
  <si>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</si>
  <si>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</si>
  <si>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</si>
  <si>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</si>
  <si>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</si>
  <si>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</si>
  <si>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</si>
  <si>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</si>
  <si>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</si>
  <si>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</si>
  <si>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</si>
  <si>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</si>
  <si>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</si>
  <si>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</si>
  <si>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</si>
  <si>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</si>
  <si>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</si>
  <si>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</si>
  <si>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</si>
  <si>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</si>
  <si>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</si>
  <si>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</si>
  <si>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</si>
  <si>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</si>
  <si>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</si>
  <si>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</si>
  <si>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</si>
  <si>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</si>
  <si>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</si>
  <si>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</si>
  <si>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</si>
  <si>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</si>
  <si>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</si>
  <si>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</si>
  <si>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</si>
  <si>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</si>
  <si>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</si>
  <si>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</si>
  <si>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</si>
  <si>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</si>
  <si>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</si>
  <si>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</si>
  <si>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</si>
  <si>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</si>
  <si>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</si>
  <si>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</si>
  <si>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</si>
  <si>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</si>
  <si>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</si>
  <si>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</si>
  <si>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</si>
  <si>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</si>
  <si>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</si>
  <si>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</si>
  <si>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</si>
  <si>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</si>
  <si>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</si>
  <si>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</si>
  <si>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</si>
  <si>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</si>
  <si>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</si>
  <si>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</si>
  <si>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</si>
  <si>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</si>
  <si>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</si>
  <si>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</si>
  <si>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</si>
  <si>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</si>
  <si>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</si>
  <si>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</si>
  <si>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</si>
  <si>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</si>
  <si>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</si>
  <si>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</si>
  <si>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</si>
  <si>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</si>
  <si>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</si>
  <si>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</si>
  <si>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</si>
  <si>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</si>
  <si>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</si>
  <si>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</si>
  <si>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</si>
  <si>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</si>
  <si>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</si>
  <si>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</si>
  <si>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</si>
  <si>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</si>
  <si>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</si>
  <si>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</si>
  <si>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</si>
  <si>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</si>
  <si>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</si>
  <si>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</si>
  <si>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</si>
  <si>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</si>
  <si>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</si>
  <si>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</si>
  <si>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</si>
  <si>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</si>
  <si>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</si>
  <si>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</si>
  <si>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</si>
  <si>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</si>
  <si>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</si>
  <si>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</si>
  <si>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</si>
  <si>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</si>
  <si>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</si>
  <si>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</si>
  <si>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</si>
  <si>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</si>
  <si>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</si>
  <si>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</si>
  <si>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</si>
  <si>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</si>
  <si>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</si>
  <si>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</si>
  <si>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</si>
  <si>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</si>
  <si>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</si>
  <si>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</si>
  <si>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</si>
  <si>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</si>
  <si>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</si>
  <si>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</si>
  <si>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</si>
  <si>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</si>
  <si>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</si>
  <si>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</si>
  <si>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</si>
  <si>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</si>
  <si>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</si>
  <si>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</si>
  <si>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</si>
  <si>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</si>
  <si>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</si>
  <si>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</si>
  <si>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</si>
  <si>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</si>
  <si>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</si>
  <si>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</si>
  <si>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</si>
  <si>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</si>
  <si>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</si>
  <si>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</si>
  <si>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</si>
  <si>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</si>
  <si>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</si>
  <si>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</si>
  <si>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</si>
  <si>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</si>
  <si>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</si>
  <si>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</si>
  <si>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</si>
  <si>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</si>
  <si>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</si>
  <si>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</si>
  <si>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</si>
  <si>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</si>
  <si>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</si>
  <si>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</si>
  <si>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</si>
  <si>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</si>
  <si>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</si>
  <si>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</si>
  <si>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</si>
  <si>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</si>
  <si>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</si>
  <si>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</si>
  <si>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</si>
  <si>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</si>
  <si>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</si>
  <si>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</si>
  <si>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</si>
  <si>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</si>
  <si>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</si>
  <si>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</si>
  <si>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</si>
  <si>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</si>
  <si>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</si>
  <si>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</si>
  <si>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</si>
  <si>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</si>
  <si>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</si>
  <si>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</si>
  <si>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</si>
  <si>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</si>
  <si>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</si>
  <si>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</si>
  <si>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</si>
  <si>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</si>
  <si>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</si>
  <si>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</si>
  <si>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</si>
  <si>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</si>
  <si>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</si>
  <si>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</si>
  <si>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</si>
  <si>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</si>
  <si>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</si>
  <si>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</si>
  <si>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</si>
  <si>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</si>
  <si>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</si>
  <si>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</si>
  <si>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</si>
  <si>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</si>
  <si>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</si>
  <si>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</si>
  <si>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</si>
  <si>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</si>
  <si>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</si>
  <si>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</si>
  <si>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</si>
  <si>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</si>
  <si>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</si>
  <si>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</si>
  <si>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</si>
  <si>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</si>
  <si>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</si>
  <si>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</si>
  <si>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</si>
  <si>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</si>
  <si>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</si>
  <si>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</si>
  <si>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</si>
  <si>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</si>
  <si>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</si>
  <si>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</si>
  <si>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</si>
  <si>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</si>
  <si>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</si>
  <si>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</si>
  <si>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</si>
  <si>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</si>
  <si>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</si>
  <si>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</si>
  <si>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</si>
  <si>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</si>
  <si>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</si>
  <si>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</si>
  <si>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</si>
  <si>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</si>
  <si>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</si>
  <si>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</si>
  <si>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</si>
  <si>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</si>
  <si>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</si>
  <si>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</si>
  <si>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</si>
  <si>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</si>
  <si>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</si>
  <si>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</si>
  <si>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</si>
  <si>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</si>
  <si>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</si>
  <si>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</si>
  <si>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</si>
  <si>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</si>
  <si>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</si>
  <si>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</si>
  <si>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</si>
  <si>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</si>
  <si>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</si>
  <si>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</si>
  <si>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</si>
  <si>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</si>
  <si>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</si>
  <si>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</si>
  <si>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</si>
  <si>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</si>
  <si>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</si>
  <si>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</si>
  <si>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</si>
  <si>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</si>
  <si>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</si>
  <si>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</si>
  <si>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</si>
  <si>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</si>
  <si>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</si>
  <si>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</si>
  <si>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</si>
  <si>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</si>
  <si>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</si>
  <si>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</si>
  <si>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</si>
  <si>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</si>
  <si>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</si>
  <si>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</si>
  <si>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</si>
  <si>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</si>
  <si>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</si>
  <si>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</si>
  <si>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</si>
  <si>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</si>
  <si>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</si>
  <si>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</si>
  <si>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</si>
  <si>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</si>
  <si>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</si>
  <si>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</si>
  <si>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</si>
  <si>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</si>
  <si>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</si>
  <si>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</si>
  <si>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</si>
  <si>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</si>
  <si>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</si>
  <si>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</si>
  <si>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</si>
  <si>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</si>
  <si>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</si>
  <si>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</si>
  <si>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</si>
  <si>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</si>
  <si>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</si>
  <si>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</si>
  <si>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</si>
  <si>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</si>
  <si>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</si>
  <si>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</si>
  <si>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</si>
  <si>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</si>
  <si>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</si>
  <si>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</si>
  <si>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</si>
  <si>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</si>
  <si>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</si>
  <si>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</si>
  <si>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</si>
  <si>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</si>
  <si>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</si>
  <si>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</si>
  <si>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</si>
  <si>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</si>
  <si>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</si>
  <si>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</si>
  <si>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</si>
  <si>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</si>
  <si>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</si>
  <si>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</si>
  <si>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</si>
  <si>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</si>
  <si>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</si>
  <si>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</si>
  <si>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</si>
  <si>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</si>
  <si>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</si>
  <si>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</si>
  <si>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</si>
  <si>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</si>
  <si>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</si>
  <si>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</si>
  <si>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</si>
  <si>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</si>
  <si>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</si>
  <si>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</si>
  <si>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</si>
  <si>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</si>
  <si>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</si>
  <si>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</si>
  <si>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</si>
  <si>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</si>
  <si>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</si>
  <si>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</si>
  <si>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</si>
  <si>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</si>
  <si>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</si>
  <si>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</si>
  <si>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</si>
  <si>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</si>
  <si>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</si>
  <si>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</si>
  <si>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</si>
  <si>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</si>
  <si>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</si>
  <si>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</si>
  <si>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</si>
  <si>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</si>
  <si>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</si>
  <si>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</si>
  <si>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</si>
  <si>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</si>
  <si>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</si>
  <si>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</si>
  <si>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</si>
  <si>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</si>
  <si>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</si>
  <si>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</si>
  <si>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</si>
  <si>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</si>
  <si>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</si>
  <si>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</si>
  <si>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</si>
  <si>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</si>
  <si>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</si>
  <si>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</si>
  <si>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</si>
  <si>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</si>
  <si>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</si>
  <si>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</si>
  <si>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</si>
  <si>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</si>
  <si>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</si>
  <si>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</si>
  <si>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</si>
  <si>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</si>
  <si>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</si>
  <si>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</si>
  <si>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</si>
  <si>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</si>
  <si>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</si>
  <si>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</si>
  <si>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</si>
  <si>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</si>
  <si>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</si>
  <si>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</si>
  <si>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</si>
  <si>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</si>
  <si>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</si>
  <si>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</si>
  <si>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</si>
  <si>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</si>
  <si>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</si>
  <si>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</si>
  <si>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</si>
  <si>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</si>
  <si>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</si>
  <si>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</si>
  <si>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</si>
  <si>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</si>
  <si>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</si>
  <si>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</si>
  <si>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</si>
  <si>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</si>
  <si>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</si>
  <si>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</si>
  <si>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</si>
  <si>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</si>
  <si>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</si>
  <si>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</si>
  <si>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</si>
  <si>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</si>
  <si>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</si>
  <si>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</si>
  <si>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</si>
  <si>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</si>
  <si>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</si>
  <si>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</si>
  <si>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</si>
  <si>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</si>
  <si>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</si>
  <si>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</si>
  <si>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</si>
  <si>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</si>
  <si>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</si>
  <si>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</si>
  <si>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</si>
  <si>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</si>
  <si>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</si>
  <si>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</si>
  <si>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</si>
  <si>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</si>
  <si>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</si>
  <si>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</si>
  <si>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</si>
  <si>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</si>
  <si>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</si>
  <si>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</si>
  <si>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</si>
  <si>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</si>
  <si>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</si>
  <si>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</si>
  <si>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</si>
  <si>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</si>
  <si>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</si>
  <si>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</si>
  <si>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</si>
  <si>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</si>
  <si>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</si>
  <si>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</si>
  <si>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</si>
  <si>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</si>
  <si>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</si>
  <si>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</si>
  <si>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</si>
  <si>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</si>
  <si>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</si>
  <si>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</si>
  <si>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</si>
  <si>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</si>
  <si>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</si>
  <si>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</si>
  <si>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</si>
  <si>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</si>
  <si>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</si>
  <si>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</si>
  <si>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</si>
  <si>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</si>
  <si>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</si>
  <si>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</si>
  <si>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</si>
  <si>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</si>
  <si>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</si>
  <si>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</si>
  <si>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</si>
  <si>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</si>
  <si>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</si>
  <si>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</si>
  <si>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</si>
  <si>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</si>
  <si>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</si>
  <si>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</si>
  <si>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</si>
  <si>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</si>
  <si>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</si>
  <si>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</si>
  <si>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</si>
  <si>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</si>
  <si>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</si>
  <si>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</si>
  <si>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</si>
  <si>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</si>
  <si>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</si>
  <si>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</si>
  <si>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</si>
  <si>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</si>
  <si>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</si>
  <si>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</si>
  <si>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</si>
  <si>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</si>
  <si>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</si>
  <si>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</si>
  <si>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</si>
  <si>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</si>
  <si>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</si>
  <si>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</si>
  <si>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</si>
  <si>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</si>
  <si>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</si>
  <si>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</si>
  <si>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</si>
  <si>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</si>
  <si>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</si>
  <si>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</si>
  <si>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</si>
  <si>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</si>
  <si>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</si>
  <si>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</si>
  <si>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</si>
  <si>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</si>
  <si>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</si>
  <si>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</si>
  <si>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</si>
  <si>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</si>
  <si>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</si>
  <si>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</si>
  <si>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</si>
  <si>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</si>
  <si>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</si>
  <si>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</si>
  <si>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</si>
  <si>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</si>
  <si>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</si>
  <si>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</si>
  <si>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</si>
  <si>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</si>
  <si>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</si>
  <si>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</si>
  <si>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</si>
  <si>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</si>
  <si>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</si>
  <si>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</si>
  <si>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</si>
  <si>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</si>
  <si>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</si>
  <si>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</si>
  <si>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</si>
  <si>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</si>
  <si>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</si>
  <si>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</si>
  <si>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</si>
  <si>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</si>
  <si>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</si>
  <si>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</si>
  <si>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</si>
  <si>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</si>
  <si>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</si>
  <si>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</si>
  <si>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</si>
  <si>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</si>
  <si>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</si>
  <si>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</si>
  <si>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</si>
  <si>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</si>
  <si>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</si>
  <si>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</si>
  <si>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</si>
  <si>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</si>
  <si>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</si>
  <si>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</si>
  <si>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</si>
  <si>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</si>
  <si>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</si>
  <si>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</si>
  <si>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</si>
  <si>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</si>
  <si>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</si>
  <si>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</si>
  <si>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</si>
  <si>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</si>
  <si>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</si>
  <si>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</si>
  <si>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</si>
  <si>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</si>
  <si>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</si>
  <si>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</si>
  <si>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</si>
  <si>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</si>
  <si>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</si>
  <si>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</si>
  <si>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</si>
  <si>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</si>
  <si>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</si>
  <si>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</si>
  <si>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</si>
  <si>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</si>
  <si>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</si>
  <si>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</si>
  <si>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</si>
  <si>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</si>
  <si>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</si>
  <si>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</si>
  <si>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</si>
  <si>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</si>
  <si>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</si>
  <si>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</si>
  <si>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</si>
  <si>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</si>
  <si>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</si>
  <si>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</si>
  <si>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</si>
  <si>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</si>
  <si>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</si>
  <si>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</si>
  <si>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</si>
  <si>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</si>
  <si>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</si>
  <si>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</si>
  <si>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</si>
  <si>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</si>
  <si>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</si>
  <si>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</si>
  <si>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</si>
  <si>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</si>
  <si>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</si>
  <si>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</si>
  <si>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</si>
  <si>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</si>
  <si>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</si>
  <si>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</si>
  <si>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</si>
  <si>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</si>
  <si>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</si>
  <si>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</si>
  <si>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</si>
  <si>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</si>
  <si>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</si>
  <si>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</si>
  <si>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</si>
  <si>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</si>
  <si>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</si>
  <si>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</si>
  <si>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</si>
  <si>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</si>
  <si>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</si>
  <si>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</si>
  <si>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</si>
  <si>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</si>
  <si>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</si>
  <si>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</si>
  <si>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</si>
  <si>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</si>
  <si>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</si>
  <si>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</si>
  <si>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</si>
  <si>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</si>
  <si>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</si>
  <si>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</si>
  <si>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</si>
  <si>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</si>
  <si>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</si>
  <si>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</si>
  <si>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</si>
  <si>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</si>
  <si>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</si>
  <si>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</si>
  <si>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</si>
  <si>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</si>
  <si>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</si>
  <si>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</si>
  <si>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</si>
  <si>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</si>
  <si>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</si>
  <si>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</si>
  <si>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</si>
  <si>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</si>
  <si>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</si>
  <si>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</si>
  <si>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</si>
  <si>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</si>
  <si>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</si>
  <si>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</si>
  <si>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</si>
  <si>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</si>
  <si>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</si>
  <si>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</si>
  <si>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</si>
  <si>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</si>
  <si>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</si>
  <si>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</si>
  <si>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</si>
  <si>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</si>
  <si>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</si>
  <si>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</si>
  <si>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</si>
  <si>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</si>
  <si>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</si>
  <si>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</si>
  <si>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</si>
  <si>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</si>
  <si>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</si>
  <si>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</si>
  <si>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</si>
  <si>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</si>
  <si>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</si>
  <si>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</si>
  <si>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</si>
  <si>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</si>
  <si>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</si>
  <si>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</si>
  <si>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</si>
  <si>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</si>
  <si>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</si>
  <si>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</si>
  <si>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</si>
  <si>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</si>
  <si>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</si>
  <si>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</si>
  <si>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</si>
  <si>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</si>
  <si>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</si>
  <si>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</si>
  <si>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</si>
  <si>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</si>
  <si>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</si>
  <si>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</si>
  <si>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</si>
  <si>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</si>
  <si>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</si>
  <si>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</si>
  <si>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</si>
  <si>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</si>
  <si>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</si>
  <si>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</si>
  <si>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</si>
  <si>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</si>
  <si>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</si>
  <si>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</si>
  <si>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</si>
  <si>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</si>
  <si>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</si>
  <si>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</si>
  <si>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</si>
  <si>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</si>
  <si>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</si>
  <si>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</si>
  <si>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</si>
  <si>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</si>
  <si>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</si>
  <si>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</si>
  <si>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</si>
  <si>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</si>
  <si>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</si>
  <si>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</si>
  <si>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</si>
  <si>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</si>
  <si>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</si>
  <si>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</si>
  <si>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</si>
  <si>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</si>
  <si>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</si>
  <si>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</si>
  <si>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</si>
  <si>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</si>
  <si>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</si>
  <si>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</si>
  <si>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</si>
  <si>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</si>
  <si>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</si>
  <si>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</si>
  <si>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</si>
  <si>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</si>
  <si>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</si>
  <si>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</si>
  <si>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</si>
  <si>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</si>
  <si>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</si>
  <si>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</si>
  <si>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</si>
  <si>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</si>
  <si>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</si>
  <si>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</si>
  <si>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</si>
  <si>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</si>
  <si>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</si>
  <si>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</si>
  <si>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</si>
  <si>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</si>
  <si>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</si>
  <si>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</si>
  <si>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</si>
  <si>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</si>
  <si>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</si>
  <si>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</si>
  <si>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</si>
  <si>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</si>
  <si>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</si>
  <si>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</si>
  <si>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</si>
  <si>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</si>
  <si>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</si>
  <si>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</si>
  <si>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</si>
  <si>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</si>
  <si>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</si>
  <si>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</si>
  <si>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</si>
  <si>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</si>
  <si>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</si>
  <si>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</si>
  <si>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</si>
  <si>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</si>
  <si>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</si>
  <si>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</si>
  <si>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</si>
  <si>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</si>
  <si>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</si>
  <si>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</si>
  <si>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</si>
  <si>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</si>
  <si>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</si>
  <si>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</si>
  <si>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</si>
  <si>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</si>
  <si>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</si>
  <si>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</si>
  <si>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</si>
  <si>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</si>
  <si>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</si>
  <si>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</si>
  <si>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</si>
  <si>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</si>
  <si>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</si>
  <si>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</si>
  <si>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</si>
  <si>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</si>
  <si>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</si>
  <si>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</si>
  <si>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</si>
  <si>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</si>
  <si>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</si>
  <si>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</si>
  <si>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</si>
  <si>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</si>
  <si>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</si>
  <si>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</si>
  <si>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</si>
  <si>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</si>
  <si>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</si>
  <si>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</si>
  <si>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</si>
  <si>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</si>
  <si>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</si>
  <si>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</si>
  <si>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</si>
  <si>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</si>
  <si>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</si>
  <si>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</si>
  <si>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</si>
  <si>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</si>
  <si>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</si>
  <si>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</si>
  <si>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</si>
  <si>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</si>
  <si>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</si>
  <si>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</si>
  <si>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</si>
  <si>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</si>
  <si>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</si>
  <si>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</si>
  <si>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</si>
  <si>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</si>
  <si>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</si>
  <si>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</si>
  <si>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</si>
  <si>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</si>
  <si>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</si>
  <si>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</si>
  <si>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</si>
  <si>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</si>
  <si>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</si>
  <si>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</si>
  <si>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</si>
  <si>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</si>
  <si>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</si>
  <si>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</si>
  <si>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</si>
  <si>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</si>
  <si>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</si>
  <si>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</si>
  <si>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</si>
  <si>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</si>
  <si>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</si>
  <si>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</si>
  <si>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</si>
  <si>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</si>
  <si>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</si>
  <si>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</si>
  <si>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</si>
  <si>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</si>
  <si>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</si>
  <si>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</si>
  <si>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</si>
  <si>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</si>
  <si>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</si>
  <si>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</si>
  <si>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</si>
  <si>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</si>
  <si>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</si>
  <si>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</si>
  <si>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</si>
  <si>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</si>
  <si>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</si>
  <si>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</si>
  <si>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</si>
  <si>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</si>
  <si>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</si>
  <si>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</si>
  <si>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</si>
  <si>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</si>
  <si>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</si>
  <si>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</si>
  <si>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</si>
  <si>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</si>
  <si>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</si>
  <si>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</si>
  <si>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</si>
  <si>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</si>
  <si>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</si>
  <si>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</si>
  <si>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</si>
  <si>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</si>
  <si>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</si>
  <si>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</si>
  <si>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</si>
  <si>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</si>
  <si>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</si>
  <si>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</si>
  <si>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</si>
  <si>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</si>
  <si>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</si>
  <si>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</si>
  <si>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</si>
  <si>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</si>
  <si>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</si>
  <si>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</si>
  <si>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</si>
  <si>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</si>
  <si>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</si>
  <si>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</si>
  <si>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</si>
  <si>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</si>
  <si>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</si>
  <si>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</si>
  <si>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</si>
  <si>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</si>
  <si>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</si>
  <si>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</si>
  <si>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</si>
  <si>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</si>
  <si>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</si>
  <si>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</si>
  <si>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</si>
  <si>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</si>
  <si>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</si>
  <si>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</si>
  <si>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</si>
  <si>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</si>
  <si>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</si>
  <si>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</si>
  <si>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</si>
  <si>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</si>
  <si>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</si>
  <si>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</si>
  <si>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</si>
  <si>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</si>
  <si>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</si>
  <si>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</si>
  <si>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</si>
  <si>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</si>
  <si>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</si>
  <si>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</si>
  <si>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</si>
  <si>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</si>
  <si>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</si>
  <si>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</si>
  <si>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</si>
  <si>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</si>
  <si>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</si>
  <si>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</si>
  <si>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</si>
  <si>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</si>
  <si>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</si>
  <si>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</si>
  <si>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</si>
  <si>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</si>
  <si>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</si>
  <si>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</si>
  <si>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</si>
  <si>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</si>
  <si>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</si>
  <si>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</si>
  <si>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</si>
  <si>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</si>
  <si>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</si>
  <si>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</si>
  <si>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</si>
  <si>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</si>
  <si>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</si>
  <si>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</si>
  <si>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</si>
  <si>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</si>
  <si>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</si>
  <si>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</si>
  <si>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</si>
  <si>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</si>
  <si>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</si>
  <si>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</si>
  <si>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</si>
  <si>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</si>
  <si>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</si>
  <si>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</si>
  <si>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</si>
  <si>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</si>
  <si>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</si>
  <si>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</si>
  <si>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</si>
  <si>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</si>
  <si>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</si>
  <si>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</si>
  <si>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</si>
  <si>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</si>
  <si>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</si>
  <si>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</si>
  <si>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</si>
  <si>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</si>
  <si>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</si>
  <si>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</si>
  <si>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</si>
  <si>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</si>
  <si>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</si>
  <si>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</si>
  <si>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</si>
  <si>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</si>
  <si>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</si>
  <si>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</si>
  <si>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</si>
  <si>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</si>
  <si>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</si>
  <si>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</si>
  <si>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</si>
  <si>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</si>
  <si>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</si>
  <si>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</si>
  <si>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</si>
  <si>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</si>
  <si>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</si>
  <si>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</si>
  <si>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</si>
  <si>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</si>
  <si>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</si>
  <si>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</si>
  <si>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</si>
  <si>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</si>
  <si>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</si>
  <si>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</si>
  <si>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</si>
  <si>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</si>
  <si>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</si>
  <si>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</si>
  <si>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</si>
  <si>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</si>
  <si>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</si>
  <si>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</si>
  <si>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</si>
  <si>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</si>
  <si>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</si>
  <si>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</si>
  <si>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</si>
  <si>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</si>
  <si>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</si>
  <si>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</si>
  <si>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</si>
  <si>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</si>
  <si>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</si>
  <si>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</si>
  <si>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</si>
  <si>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</si>
  <si>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</si>
  <si>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</si>
  <si>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</si>
  <si>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</si>
  <si>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</si>
  <si>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</si>
  <si>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</si>
  <si>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</si>
  <si>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</si>
  <si>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</si>
  <si>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</si>
  <si>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</si>
  <si>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</si>
  <si>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</si>
  <si>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</si>
  <si>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</si>
  <si>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</si>
  <si>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</si>
  <si>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</si>
  <si>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</si>
  <si>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</si>
  <si>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</si>
  <si>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</si>
  <si>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</si>
  <si>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</si>
  <si>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</si>
  <si>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</si>
  <si>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</si>
  <si>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</si>
  <si>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</si>
  <si>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</si>
  <si>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</si>
  <si>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</si>
  <si>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</si>
  <si>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</si>
  <si>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</si>
  <si>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</si>
  <si>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</si>
  <si>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</si>
  <si>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</si>
  <si>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</si>
  <si>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</si>
  <si>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</si>
  <si>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</si>
  <si>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</si>
  <si>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</si>
  <si>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</si>
  <si>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</si>
  <si>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</si>
  <si>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</si>
  <si>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</si>
  <si>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</si>
  <si>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</si>
  <si>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</si>
  <si>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</si>
  <si>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</si>
  <si>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</si>
  <si>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</si>
  <si>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</si>
  <si>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</si>
  <si>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</si>
  <si>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</si>
  <si>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</si>
  <si>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</si>
  <si>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</si>
  <si>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</si>
  <si>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</si>
  <si>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</si>
  <si>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</si>
  <si>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</si>
  <si>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</si>
  <si>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</si>
  <si>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</si>
  <si>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</si>
  <si>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</si>
  <si>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</si>
  <si>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</si>
  <si>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</si>
  <si>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</si>
  <si>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</si>
  <si>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</si>
  <si>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</si>
  <si>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</si>
  <si>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</si>
  <si>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</si>
  <si>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</si>
  <si>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</si>
  <si>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</si>
  <si>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</si>
  <si>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</si>
  <si>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</si>
  <si>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</si>
  <si>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</si>
  <si>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</si>
  <si>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</si>
  <si>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</si>
  <si>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</si>
  <si>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</si>
  <si>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</si>
  <si>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</si>
  <si>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</si>
  <si>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</si>
  <si>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</si>
  <si>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</si>
  <si>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</si>
  <si>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</si>
  <si>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</si>
  <si>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</si>
  <si>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</si>
  <si>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</si>
  <si>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</si>
  <si>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</si>
  <si>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</si>
  <si>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</si>
  <si>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</si>
  <si>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</si>
  <si>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</si>
  <si>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</si>
  <si>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</si>
  <si>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</si>
  <si>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</si>
  <si>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</si>
  <si>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</si>
  <si>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</si>
  <si>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</si>
  <si>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</si>
  <si>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</si>
  <si>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</si>
  <si>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</si>
  <si>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</si>
  <si>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</si>
  <si>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</si>
  <si>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</si>
  <si>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</si>
  <si>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</si>
  <si>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</si>
  <si>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</si>
  <si>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</si>
  <si>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</si>
  <si>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</si>
  <si>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</si>
  <si>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</si>
  <si>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</si>
  <si>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</si>
  <si>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</si>
  <si>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</si>
  <si>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</si>
  <si>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</si>
  <si>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</si>
  <si>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</si>
  <si>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</si>
  <si>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</si>
  <si>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</si>
  <si>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</si>
  <si>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</si>
  <si>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</si>
  <si>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</si>
  <si>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</si>
  <si>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</si>
  <si>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</si>
  <si>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</si>
  <si>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</si>
  <si>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</si>
  <si>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</si>
  <si>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</si>
  <si>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</si>
  <si>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</si>
  <si>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</si>
  <si>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</si>
  <si>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</si>
  <si>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</si>
  <si>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</si>
  <si>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</si>
  <si>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</si>
  <si>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</si>
  <si>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</si>
  <si>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</si>
  <si>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</si>
  <si>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</si>
  <si>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</si>
  <si>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</si>
  <si>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</si>
  <si>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</si>
  <si>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</si>
  <si>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</si>
  <si>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</si>
  <si>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</si>
  <si>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</si>
  <si>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</si>
  <si>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</si>
  <si>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</si>
  <si>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</si>
  <si>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</si>
  <si>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</si>
  <si>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</si>
  <si>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</si>
  <si>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</si>
  <si>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</si>
  <si>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</si>
  <si>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</si>
  <si>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</si>
  <si>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</si>
  <si>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</si>
  <si>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</si>
  <si>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</si>
  <si>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</si>
  <si>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</si>
  <si>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</si>
  <si>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</si>
  <si>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</si>
  <si>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</si>
  <si>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</si>
  <si>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</si>
  <si>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</si>
  <si>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</si>
  <si>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</si>
  <si>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</si>
  <si>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</si>
  <si>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</si>
  <si>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</si>
  <si>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</si>
  <si>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</si>
  <si>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</si>
  <si>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</si>
  <si>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</si>
  <si>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</si>
  <si>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</si>
  <si>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</si>
  <si>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</si>
  <si>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</si>
  <si>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</si>
  <si>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</si>
  <si>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</si>
  <si>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</si>
  <si>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</si>
  <si>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</si>
  <si>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</si>
  <si>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</si>
  <si>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</si>
  <si>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</si>
  <si>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</si>
  <si>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</si>
  <si>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</si>
  <si>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</si>
  <si>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</si>
  <si>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</si>
  <si>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</si>
  <si>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</si>
  <si>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</si>
  <si>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</si>
  <si>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</si>
  <si>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</si>
  <si>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</si>
  <si>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</si>
  <si>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</si>
  <si>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</si>
  <si>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</si>
  <si>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</si>
  <si>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</si>
  <si>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</si>
  <si>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</si>
  <si>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</si>
  <si>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</si>
  <si>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</si>
  <si>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</si>
  <si>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</si>
  <si>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</si>
  <si>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</si>
  <si>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</si>
  <si>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</si>
  <si>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</si>
  <si>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</si>
  <si>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</si>
  <si>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</si>
  <si>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</si>
  <si>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</si>
  <si>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</si>
  <si>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</si>
  <si>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</si>
  <si>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</si>
  <si>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</si>
  <si>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</si>
  <si>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</si>
  <si>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</si>
  <si>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</si>
  <si>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</si>
  <si>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</si>
  <si>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</si>
  <si>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</si>
  <si>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</si>
  <si>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</si>
  <si>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</si>
  <si>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</si>
  <si>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</si>
  <si>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</si>
  <si>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</si>
  <si>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</si>
  <si>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</si>
  <si>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</si>
  <si>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</si>
  <si>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</si>
  <si>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</si>
  <si>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</si>
  <si>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</si>
  <si>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</si>
  <si>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</si>
  <si>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</si>
  <si>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</si>
  <si>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</si>
  <si>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</si>
  <si>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</si>
  <si>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</si>
  <si>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</si>
  <si>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</si>
  <si>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</si>
  <si>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</si>
  <si>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</si>
  <si>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</si>
  <si>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</si>
  <si>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</si>
  <si>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</si>
  <si>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</si>
  <si>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</si>
  <si>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</si>
  <si>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</si>
  <si>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</si>
  <si>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</si>
  <si>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</si>
  <si>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</si>
  <si>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</si>
  <si>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</si>
  <si>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</si>
  <si>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</si>
  <si>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</si>
  <si>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</si>
  <si>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</si>
  <si>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</si>
  <si>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</si>
  <si>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</si>
  <si>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</si>
  <si>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</si>
  <si>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</si>
  <si>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</si>
  <si>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</si>
  <si>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</si>
  <si>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</si>
  <si>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</si>
  <si>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</si>
  <si>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</si>
  <si>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</si>
  <si>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</si>
  <si>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</si>
  <si>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</si>
  <si>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</si>
  <si>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</si>
  <si>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</si>
  <si>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</si>
  <si>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</si>
  <si>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</si>
  <si>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</si>
  <si>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</si>
  <si>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</si>
  <si>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</si>
  <si>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</si>
  <si>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</si>
  <si>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</si>
  <si>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</si>
  <si>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</si>
  <si>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</si>
  <si>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</si>
  <si>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</si>
  <si>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</si>
  <si>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</si>
  <si>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</si>
  <si>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</si>
  <si>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</si>
  <si>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</si>
  <si>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</si>
  <si>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</si>
  <si>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</si>
  <si>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</si>
  <si>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</si>
  <si>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</si>
  <si>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</si>
  <si>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</si>
  <si>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</si>
  <si>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</si>
  <si>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</si>
  <si>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</si>
  <si>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</si>
  <si>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</si>
  <si>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</si>
  <si>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</si>
  <si>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</si>
  <si>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</si>
  <si>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</si>
  <si>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</si>
  <si>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</si>
  <si>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</si>
  <si>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</si>
  <si>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</si>
  <si>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</si>
  <si>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</si>
  <si>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</si>
  <si>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</si>
  <si>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</si>
  <si>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</si>
  <si>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</si>
  <si>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</si>
  <si>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</si>
  <si>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</si>
  <si>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</si>
  <si>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</si>
  <si>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</si>
  <si>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</si>
  <si>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</si>
  <si>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</si>
  <si>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</si>
  <si>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</si>
  <si>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</si>
  <si>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</si>
  <si>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</si>
  <si>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</si>
  <si>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</si>
  <si>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</si>
  <si>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</si>
  <si>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</si>
  <si>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</si>
  <si>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</si>
  <si>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</si>
  <si>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</si>
  <si>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</si>
  <si>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</si>
  <si>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</si>
  <si>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</si>
  <si>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</si>
  <si>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</si>
  <si>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</si>
  <si>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</si>
  <si>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</si>
  <si>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</si>
  <si>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</si>
  <si>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</si>
  <si>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</si>
  <si>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</si>
  <si>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</si>
  <si>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</si>
  <si>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</si>
  <si>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</si>
  <si>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</si>
  <si>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</si>
  <si>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</si>
  <si>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</si>
  <si>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</si>
  <si>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</si>
  <si>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</si>
  <si>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</si>
  <si>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</si>
  <si>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</si>
  <si>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</si>
  <si>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</si>
  <si>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</si>
  <si>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</si>
  <si>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</si>
  <si>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</si>
  <si>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</si>
  <si>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</si>
  <si>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</si>
  <si>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</si>
  <si>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</si>
  <si>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</si>
  <si>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</si>
  <si>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</si>
  <si>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</si>
  <si>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</si>
  <si>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</si>
  <si>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</si>
  <si>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</si>
  <si>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</si>
  <si>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</si>
  <si>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</si>
  <si>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</si>
  <si>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</si>
  <si>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</si>
  <si>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</si>
  <si>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</si>
  <si>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</si>
  <si>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</si>
  <si>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</si>
  <si>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</si>
  <si>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</si>
  <si>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</si>
  <si>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</si>
  <si>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</si>
  <si>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</si>
  <si>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</si>
  <si>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</si>
  <si>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</si>
  <si>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</si>
  <si>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</si>
  <si>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</si>
  <si>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</si>
  <si>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</si>
  <si>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</si>
  <si>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</si>
  <si>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</si>
  <si>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</si>
  <si>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</si>
  <si>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</si>
  <si>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</si>
  <si>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</si>
  <si>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</si>
  <si>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</si>
  <si>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</si>
  <si>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</si>
  <si>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</si>
  <si>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</si>
  <si>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</si>
  <si>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</si>
  <si>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</si>
  <si>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</si>
  <si>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</si>
  <si>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</si>
  <si>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</si>
  <si>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</si>
  <si>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</si>
  <si>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</si>
  <si>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</si>
  <si>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</si>
  <si>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</si>
  <si>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</si>
  <si>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</si>
  <si>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</si>
  <si>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</si>
  <si>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</si>
  <si>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</si>
  <si>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</si>
  <si>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</si>
  <si>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</si>
  <si>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</si>
  <si>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</si>
  <si>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</si>
  <si>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</si>
  <si>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</si>
  <si>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</si>
  <si>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</si>
  <si>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</si>
  <si>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</si>
  <si>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</si>
  <si>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</si>
  <si>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</si>
  <si>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</si>
  <si>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</si>
  <si>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</si>
  <si>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</si>
  <si>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</si>
  <si>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</si>
  <si>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</si>
  <si>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</si>
  <si>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</si>
  <si>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</si>
  <si>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</si>
  <si>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</si>
  <si>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</si>
  <si>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</si>
  <si>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</si>
  <si>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</si>
  <si>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</si>
  <si>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</si>
  <si>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</si>
  <si>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</si>
  <si>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</si>
  <si>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</si>
  <si>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</si>
  <si>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</si>
  <si>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</si>
  <si>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</si>
  <si>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</si>
  <si>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</si>
  <si>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</si>
  <si>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</si>
  <si>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</si>
  <si>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</si>
  <si>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</si>
  <si>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</si>
  <si>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</si>
  <si>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</si>
  <si>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</si>
  <si>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</si>
  <si>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</si>
  <si>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</si>
  <si>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</si>
  <si>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</si>
  <si>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</si>
  <si>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</si>
  <si>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</si>
  <si>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</si>
  <si>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</si>
  <si>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</si>
  <si>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</si>
  <si>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</si>
  <si>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</si>
  <si>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</si>
  <si>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</si>
  <si>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</si>
  <si>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</si>
  <si>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</si>
  <si>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</si>
  <si>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</si>
  <si>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</si>
  <si>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</si>
  <si>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</si>
  <si>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</si>
  <si>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</si>
  <si>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</si>
  <si>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</si>
  <si>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</si>
  <si>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</si>
  <si>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</si>
  <si>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</si>
  <si>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</si>
  <si>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</si>
  <si>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</si>
  <si>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</si>
  <si>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</si>
  <si>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</si>
  <si>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</si>
  <si>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</si>
  <si>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</si>
  <si>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</si>
  <si>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</si>
  <si>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</si>
  <si>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</si>
  <si>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</si>
  <si>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</si>
  <si>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</si>
  <si>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</si>
  <si>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</si>
  <si>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</si>
  <si>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</si>
  <si>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</si>
  <si>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</si>
  <si>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</si>
  <si>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</si>
  <si>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</si>
  <si>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</si>
  <si>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</si>
  <si>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</si>
  <si>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</si>
  <si>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</si>
  <si>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</si>
  <si>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</si>
  <si>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</si>
  <si>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</si>
  <si>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</si>
  <si>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</si>
  <si>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</si>
  <si>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</si>
  <si>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</si>
  <si>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</si>
  <si>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</si>
  <si>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</si>
  <si>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</si>
  <si>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</si>
  <si>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</si>
  <si>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</si>
  <si>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</si>
  <si>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</si>
  <si>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</si>
  <si>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</si>
  <si>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</si>
  <si>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</si>
  <si>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</si>
  <si>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</si>
  <si>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</si>
  <si>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</si>
  <si>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</si>
  <si>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</si>
  <si>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</si>
  <si>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</si>
  <si>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</si>
  <si>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</si>
  <si>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</si>
  <si>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</si>
  <si>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</si>
  <si>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</si>
  <si>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</si>
  <si>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</si>
  <si>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</si>
  <si>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</si>
  <si>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</si>
  <si>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</si>
  <si>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</si>
  <si>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</si>
  <si>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</si>
  <si>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</si>
  <si>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</si>
  <si>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</si>
  <si>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</si>
  <si>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</si>
  <si>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</si>
  <si>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</si>
  <si>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</si>
  <si>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</si>
  <si>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</si>
  <si>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</si>
  <si>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</si>
  <si>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</si>
  <si>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</si>
  <si>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</si>
  <si>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</si>
  <si>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</si>
  <si>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</si>
  <si>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</si>
  <si>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</si>
  <si>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</si>
  <si>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</si>
  <si>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</si>
  <si>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</si>
  <si>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</si>
  <si>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</si>
  <si>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</si>
  <si>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</si>
  <si>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</si>
  <si>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</si>
  <si>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</si>
  <si>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</si>
  <si>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</si>
  <si>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</si>
  <si>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</si>
  <si>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</si>
  <si>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</si>
  <si>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</si>
  <si>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</si>
  <si>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</si>
  <si>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</si>
  <si>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</si>
  <si>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</si>
  <si>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</si>
  <si>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</si>
  <si>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</si>
  <si>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</si>
  <si>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</si>
  <si>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</si>
  <si>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</si>
  <si>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</si>
  <si>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</si>
  <si>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</si>
  <si>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</si>
  <si>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</si>
  <si>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</si>
  <si>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</si>
  <si>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</si>
  <si>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</si>
  <si>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</si>
  <si>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</si>
  <si>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</si>
  <si>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</si>
  <si>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</si>
  <si>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</si>
  <si>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</si>
  <si>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</si>
  <si>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</si>
  <si>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</si>
  <si>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</si>
  <si>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</si>
  <si>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</si>
  <si>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</si>
  <si>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</si>
  <si>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</si>
  <si>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</si>
  <si>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</si>
  <si>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</si>
  <si>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</si>
  <si>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</si>
  <si>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</si>
  <si>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</si>
  <si>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</si>
  <si>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</si>
  <si>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</si>
  <si>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</si>
  <si>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</si>
  <si>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</si>
  <si>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</si>
  <si>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</si>
  <si>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</si>
  <si>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</si>
  <si>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</si>
  <si>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</si>
  <si>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</si>
  <si>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</si>
  <si>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</si>
  <si>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</si>
  <si>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</si>
  <si>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</si>
  <si>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</si>
  <si>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</si>
  <si>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</si>
  <si>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</si>
  <si>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</si>
  <si>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</si>
  <si>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</si>
  <si>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</si>
  <si>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</si>
  <si>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</si>
  <si>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</si>
  <si>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</si>
  <si>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</si>
  <si>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</si>
  <si>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</si>
  <si>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</si>
  <si>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</si>
  <si>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</si>
  <si>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</si>
  <si>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</si>
  <si>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</si>
  <si>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</si>
  <si>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</si>
  <si>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</si>
  <si>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</si>
  <si>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</si>
  <si>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</si>
  <si>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</si>
  <si>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</si>
  <si>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</si>
  <si>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</si>
  <si>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</si>
  <si>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</si>
  <si>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</si>
  <si>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</si>
  <si>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</si>
  <si>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</si>
  <si>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</si>
  <si>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</si>
  <si>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</si>
  <si>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</si>
  <si>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</si>
  <si>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</si>
  <si>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</si>
  <si>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</si>
  <si>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</si>
  <si>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</si>
  <si>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</si>
  <si>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</si>
  <si>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</si>
  <si>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</si>
  <si>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</si>
  <si>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</si>
  <si>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</si>
  <si>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</si>
  <si>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</si>
  <si>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</si>
  <si>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</si>
  <si>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</si>
  <si>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</si>
  <si>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</si>
  <si>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</si>
  <si>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</si>
  <si>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</si>
  <si>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</si>
  <si>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</si>
  <si>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</si>
  <si>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</si>
  <si>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</si>
  <si>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</si>
  <si>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</si>
  <si>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</si>
  <si>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</si>
  <si>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</si>
  <si>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</si>
  <si>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</si>
  <si>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</si>
  <si>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</si>
  <si>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</si>
  <si>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</si>
  <si>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</si>
  <si>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</si>
  <si>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</si>
  <si>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</si>
  <si>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</si>
  <si>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</si>
  <si>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</si>
  <si>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</si>
  <si>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</si>
  <si>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</si>
  <si>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</si>
  <si>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</si>
  <si>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</si>
  <si>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</si>
  <si>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</si>
  <si>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</si>
  <si>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</si>
  <si>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</si>
  <si>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</si>
  <si>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</si>
  <si>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</si>
  <si>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</si>
  <si>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</si>
  <si>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</si>
  <si>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</si>
  <si>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</si>
  <si>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</si>
  <si>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</si>
  <si>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</si>
  <si>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</si>
  <si>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</si>
  <si>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</si>
  <si>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</si>
  <si>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</si>
  <si>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</si>
  <si>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</si>
  <si>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</si>
  <si>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</si>
  <si>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</si>
  <si>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</si>
  <si>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</si>
  <si>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</si>
  <si>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</si>
  <si>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</si>
  <si>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</si>
  <si>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</si>
  <si>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</si>
  <si>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</si>
  <si>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</si>
  <si>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</si>
  <si>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</si>
  <si>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</si>
  <si>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</si>
  <si>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</si>
  <si>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</si>
  <si>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</si>
  <si>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</si>
  <si>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</si>
  <si>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</si>
  <si>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</si>
  <si>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</si>
  <si>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</si>
  <si>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</si>
  <si>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</si>
  <si>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</si>
  <si>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</si>
  <si>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</si>
  <si>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</si>
  <si>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</si>
  <si>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</si>
  <si>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</si>
  <si>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</si>
  <si>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</si>
  <si>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</si>
  <si>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</si>
  <si>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</si>
  <si>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</si>
  <si>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</si>
  <si>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</si>
  <si>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</si>
  <si>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</si>
  <si>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</si>
  <si>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</si>
  <si>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</si>
  <si>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</si>
  <si>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</si>
  <si>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</si>
  <si>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</si>
  <si>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</si>
  <si>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</si>
  <si>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</si>
  <si>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</si>
  <si>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</si>
  <si>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</si>
  <si>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</si>
  <si>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</si>
  <si>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</si>
  <si>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</si>
  <si>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</si>
  <si>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</si>
  <si>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</si>
  <si>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</si>
  <si>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</si>
  <si>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</si>
  <si>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</si>
  <si>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</si>
  <si>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</si>
  <si>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</si>
  <si>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</si>
  <si>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</si>
  <si>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</si>
  <si>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</si>
  <si>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</si>
  <si>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</si>
  <si>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</si>
  <si>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</si>
  <si>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</si>
  <si>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</si>
  <si>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</si>
  <si>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</si>
  <si>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</si>
  <si>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</si>
  <si>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</si>
  <si>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</si>
  <si>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</si>
  <si>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</si>
  <si>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</si>
  <si>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</si>
  <si>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</si>
  <si>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</si>
  <si>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</si>
  <si>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</si>
  <si>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</si>
  <si>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</si>
  <si>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</si>
  <si>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</si>
  <si>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</si>
  <si>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</si>
  <si>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</si>
  <si>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</si>
  <si>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</si>
  <si>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</si>
  <si>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</si>
  <si>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</si>
  <si>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</si>
  <si>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</si>
  <si>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</si>
  <si>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</si>
  <si>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</si>
  <si>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</si>
  <si>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</si>
  <si>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</si>
  <si>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</si>
  <si>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</si>
  <si>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</si>
  <si>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</si>
  <si>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</si>
  <si>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</si>
  <si>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</si>
  <si>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</si>
  <si>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</si>
  <si>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</si>
  <si>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</si>
  <si>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</si>
  <si>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</si>
  <si>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</si>
  <si>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</si>
  <si>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</si>
  <si>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</si>
  <si>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</si>
  <si>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</si>
  <si>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</si>
  <si>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</si>
  <si>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</si>
  <si>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</si>
  <si>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</si>
  <si>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</si>
  <si>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</si>
  <si>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</si>
  <si>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</si>
  <si>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</si>
  <si>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</si>
  <si>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</si>
  <si>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</si>
  <si>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</si>
  <si>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</si>
  <si>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</si>
  <si>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</si>
  <si>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</si>
  <si>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</si>
  <si>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</si>
  <si>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</si>
  <si>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</si>
  <si>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</si>
  <si>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</si>
  <si>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</si>
  <si>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</si>
  <si>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</si>
  <si>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</si>
  <si>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</si>
  <si>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</si>
  <si>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</si>
  <si>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</si>
  <si>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</si>
  <si>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</si>
  <si>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</si>
  <si>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</si>
  <si>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</si>
  <si>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</si>
  <si>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</si>
  <si>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</si>
  <si>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</si>
  <si>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</si>
  <si>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</si>
  <si>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</si>
  <si>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</si>
  <si>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</si>
  <si>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</si>
  <si>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</si>
  <si>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</si>
  <si>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</si>
  <si>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</si>
  <si>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</si>
  <si>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</si>
  <si>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</si>
  <si>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</si>
  <si>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</si>
  <si>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</si>
  <si>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</si>
  <si>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</si>
  <si>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</si>
  <si>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</si>
  <si>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</si>
  <si>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</si>
  <si>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</si>
  <si>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</si>
  <si>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</si>
  <si>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</si>
  <si>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</si>
  <si>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</si>
  <si>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</si>
  <si>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</si>
  <si>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</si>
  <si>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</si>
  <si>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</si>
  <si>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</si>
  <si>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</si>
  <si>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</si>
  <si>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</si>
  <si>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</si>
  <si>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</si>
  <si>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</si>
  <si>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</si>
  <si>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</si>
  <si>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</si>
  <si>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</si>
  <si>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</si>
  <si>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</si>
  <si>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</si>
  <si>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</si>
  <si>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</si>
  <si>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</si>
  <si>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</si>
  <si>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</si>
  <si>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</si>
  <si>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</si>
  <si>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</si>
  <si>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</si>
  <si>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</si>
  <si>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</si>
  <si>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</si>
  <si>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</si>
  <si>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</si>
  <si>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</si>
  <si>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</si>
  <si>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</si>
  <si>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</si>
  <si>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</si>
  <si>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</si>
  <si>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</si>
  <si>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</si>
  <si>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</si>
  <si>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</si>
  <si>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</si>
  <si>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</si>
  <si>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</si>
  <si>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</si>
  <si>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</si>
  <si>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</si>
  <si>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</si>
  <si>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</si>
  <si>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</si>
  <si>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</si>
  <si>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</si>
  <si>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</si>
  <si>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</si>
  <si>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</si>
  <si>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</si>
  <si>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</si>
  <si>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</si>
  <si>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</si>
  <si>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</si>
  <si>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</si>
  <si>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</si>
  <si>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</si>
  <si>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</si>
  <si>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</si>
  <si>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</si>
  <si>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</si>
  <si>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</si>
  <si>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</si>
  <si>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</si>
  <si>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</si>
  <si>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</si>
  <si>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</si>
  <si>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</si>
  <si>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</si>
  <si>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</si>
  <si>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</si>
  <si>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</si>
  <si>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</si>
  <si>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</si>
  <si>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</si>
  <si>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</si>
  <si>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</si>
  <si>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</si>
  <si>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</si>
  <si>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</si>
  <si>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</si>
  <si>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</si>
  <si>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</si>
  <si>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</si>
  <si>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</si>
  <si>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</si>
  <si>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</si>
  <si>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</si>
  <si>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</si>
  <si>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</si>
  <si>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</si>
  <si>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</si>
  <si>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</si>
  <si>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</si>
  <si>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</si>
  <si>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</si>
  <si>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</si>
  <si>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</si>
  <si>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</si>
  <si>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</si>
  <si>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</si>
  <si>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</si>
  <si>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</si>
  <si>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</si>
  <si>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</si>
  <si>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</si>
  <si>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</si>
  <si>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</si>
  <si>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</si>
  <si>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</si>
  <si>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</si>
  <si>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</si>
  <si>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</si>
  <si>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</si>
  <si>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</si>
  <si>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</si>
  <si>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</si>
  <si>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</si>
  <si>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</si>
  <si>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</si>
  <si>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</si>
  <si>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</si>
  <si>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</si>
  <si>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</si>
  <si>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</si>
  <si>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</si>
  <si>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</si>
  <si>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</si>
  <si>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</si>
  <si>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</si>
  <si>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</si>
  <si>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</si>
  <si>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</si>
  <si>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</si>
  <si>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</si>
  <si>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</si>
  <si>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</si>
  <si>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</si>
  <si>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</si>
  <si>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</si>
  <si>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</si>
  <si>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</si>
  <si>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</si>
  <si>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</si>
  <si>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</si>
  <si>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</si>
  <si>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</si>
  <si>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</si>
  <si>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</si>
  <si>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</si>
  <si>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</si>
  <si>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</si>
  <si>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</si>
  <si>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</si>
  <si>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</si>
  <si>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</si>
  <si>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</si>
  <si>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</si>
  <si>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</si>
  <si>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</si>
  <si>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</si>
  <si>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</si>
  <si>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</si>
  <si>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</si>
  <si>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</si>
  <si>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</si>
  <si>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</si>
  <si>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</si>
  <si>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</si>
  <si>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</si>
  <si>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</si>
  <si>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</si>
  <si>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</si>
  <si>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</si>
  <si>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</si>
  <si>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</si>
  <si>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</si>
  <si>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</si>
  <si>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</si>
  <si>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</si>
  <si>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</si>
  <si>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</si>
  <si>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</si>
  <si>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</si>
  <si>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</si>
  <si>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</si>
  <si>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</si>
  <si>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</si>
  <si>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</si>
  <si>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</si>
  <si>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</si>
  <si>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</si>
  <si>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</si>
  <si>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</si>
  <si>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</si>
  <si>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</si>
  <si>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</si>
  <si>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</si>
  <si>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</si>
  <si>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</si>
  <si>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</si>
  <si>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</si>
  <si>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</si>
  <si>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</si>
  <si>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</si>
  <si>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</si>
  <si>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</si>
  <si>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</si>
  <si>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</si>
  <si>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</si>
  <si>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</si>
  <si>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</si>
  <si>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</si>
  <si>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</si>
  <si>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</si>
  <si>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</si>
  <si>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</si>
  <si>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</si>
  <si>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</si>
  <si>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</si>
  <si>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</si>
  <si>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</si>
  <si>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</si>
  <si>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</si>
  <si>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</si>
  <si>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</si>
  <si>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</si>
  <si>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</si>
  <si>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</si>
  <si>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</si>
  <si>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</si>
  <si>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</si>
  <si>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</si>
  <si>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</si>
  <si>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</si>
  <si>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</si>
  <si>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</si>
  <si>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</si>
  <si>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</si>
  <si>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</si>
  <si>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</si>
  <si>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</si>
  <si>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</si>
  <si>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</si>
  <si>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</si>
  <si>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</si>
  <si>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</si>
  <si>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</si>
  <si>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</si>
  <si>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</si>
  <si>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</si>
  <si>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</si>
  <si>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</si>
  <si>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</si>
  <si>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</si>
  <si>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</si>
  <si>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</si>
  <si>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</si>
  <si>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</si>
  <si>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</si>
  <si>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</si>
  <si>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</si>
  <si>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</si>
  <si>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</si>
  <si>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</si>
  <si>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</si>
  <si>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</si>
  <si>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</si>
  <si>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</si>
  <si>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</si>
  <si>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</si>
  <si>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</si>
  <si>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</si>
  <si>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</si>
  <si>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</si>
  <si>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</si>
  <si>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</si>
  <si>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</si>
  <si>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</si>
  <si>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</si>
  <si>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</si>
  <si>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</si>
  <si>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</si>
  <si>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</si>
  <si>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</si>
  <si>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</si>
  <si>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</si>
  <si>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</si>
  <si>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</si>
  <si>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</si>
  <si>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</si>
  <si>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</si>
  <si>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</si>
  <si>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</si>
  <si>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</si>
  <si>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</si>
  <si>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</si>
  <si>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</si>
  <si>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</si>
  <si>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</si>
  <si>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</si>
  <si>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</si>
  <si>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</si>
  <si>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</si>
  <si>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</si>
  <si>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</si>
  <si>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</si>
  <si>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</si>
  <si>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</si>
  <si>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</si>
  <si>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</si>
  <si>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</si>
  <si>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</si>
  <si>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</si>
  <si>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</si>
  <si>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</si>
  <si>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</si>
  <si>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</si>
  <si>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</si>
  <si>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</si>
  <si>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</si>
  <si>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</si>
  <si>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</si>
  <si>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</si>
  <si>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</si>
  <si>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</si>
  <si>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</si>
  <si>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</si>
  <si>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</si>
  <si>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</si>
  <si>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</si>
  <si>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</si>
  <si>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</si>
  <si>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</si>
  <si>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</si>
  <si>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</si>
  <si>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</si>
  <si>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</si>
  <si>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</si>
  <si>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</si>
  <si>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</si>
  <si>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</si>
  <si>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</si>
  <si>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</si>
  <si>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</si>
  <si>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</si>
  <si>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</si>
  <si>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</si>
  <si>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</si>
  <si>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</si>
  <si>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</si>
  <si>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</si>
  <si>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</si>
  <si>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</si>
  <si>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</si>
  <si>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</si>
  <si>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</si>
  <si>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</si>
  <si>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</si>
  <si>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</si>
  <si>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</si>
  <si>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</si>
  <si>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</si>
  <si>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</si>
  <si>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</si>
  <si>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</si>
  <si>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</si>
  <si>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</si>
  <si>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</si>
  <si>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</si>
  <si>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</si>
  <si>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</si>
  <si>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</si>
  <si>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</si>
  <si>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</si>
  <si>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</si>
  <si>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</si>
  <si>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</si>
  <si>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</si>
  <si>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</si>
  <si>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</si>
  <si>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</si>
  <si>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</si>
  <si>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</si>
  <si>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</si>
  <si>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</si>
  <si>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</si>
  <si>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</si>
  <si>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</si>
  <si>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</si>
  <si>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</si>
  <si>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</si>
  <si>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</si>
  <si>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</si>
  <si>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</si>
  <si>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</si>
  <si>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</si>
  <si>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</si>
  <si>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</si>
  <si>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</si>
  <si>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</si>
  <si>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</si>
  <si>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</si>
  <si>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</si>
  <si>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</si>
  <si>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</si>
  <si>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</si>
  <si>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</si>
  <si>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</si>
  <si>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</si>
  <si>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</si>
  <si>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</si>
  <si>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</si>
  <si>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</si>
  <si>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</si>
  <si>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</si>
  <si>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</si>
  <si>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</si>
  <si>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</si>
  <si>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</si>
  <si>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</si>
  <si>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</si>
  <si>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</si>
  <si>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</si>
  <si>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</si>
  <si>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</si>
  <si>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</si>
  <si>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</si>
  <si>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</si>
  <si>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</si>
  <si>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</si>
  <si>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</si>
  <si>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</si>
  <si>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</si>
  <si>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</si>
  <si>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</si>
  <si>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</si>
  <si>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</si>
  <si>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</si>
  <si>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</si>
  <si>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</si>
  <si>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</si>
  <si>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</si>
  <si>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</si>
  <si>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</si>
  <si>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</si>
  <si>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</si>
  <si>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</si>
  <si>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</si>
  <si>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</si>
  <si>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</si>
  <si>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</si>
  <si>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</si>
  <si>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</si>
  <si>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</si>
  <si>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</si>
  <si>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</si>
  <si>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</si>
  <si>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</si>
  <si>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</si>
  <si>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</si>
  <si>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</si>
  <si>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</si>
  <si>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</si>
  <si>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</si>
  <si>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</si>
  <si>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</si>
  <si>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</si>
  <si>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</si>
  <si>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</si>
  <si>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</si>
  <si>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</si>
  <si>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</si>
  <si>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</si>
  <si>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</si>
  <si>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</si>
  <si>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</si>
  <si>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</si>
  <si>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</si>
  <si>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</si>
  <si>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</si>
  <si>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</si>
  <si>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</si>
  <si>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</si>
  <si>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</si>
  <si>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</si>
  <si>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</si>
  <si>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</si>
  <si>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</si>
  <si>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</si>
  <si>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</si>
  <si>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</si>
  <si>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</si>
  <si>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</si>
  <si>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</si>
  <si>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</si>
  <si>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</si>
  <si>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</si>
  <si>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</si>
  <si>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</si>
  <si>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</si>
  <si>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</si>
  <si>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</si>
  <si>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</si>
  <si>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</si>
  <si>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</si>
  <si>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</si>
  <si>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</si>
  <si>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</si>
  <si>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</si>
  <si>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</si>
  <si>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</si>
  <si>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</si>
  <si>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</si>
  <si>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</si>
  <si>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</si>
  <si>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</si>
  <si>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</si>
  <si>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</si>
  <si>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</si>
  <si>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</si>
  <si>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</si>
  <si>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</si>
  <si>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</si>
  <si>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</si>
  <si>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</si>
  <si>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</si>
  <si>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</si>
  <si>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</si>
  <si>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</si>
  <si>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</si>
  <si>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</si>
  <si>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</si>
  <si>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</si>
  <si>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</si>
  <si>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</si>
  <si>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</si>
  <si>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</si>
  <si>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</si>
  <si>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</si>
  <si>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</si>
  <si>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</si>
  <si>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</si>
  <si>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</si>
  <si>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</si>
  <si>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</si>
  <si>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</si>
  <si>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</si>
  <si>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</si>
  <si>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</si>
  <si>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</si>
  <si>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</si>
  <si>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</si>
  <si>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</si>
  <si>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</si>
  <si>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</si>
  <si>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</si>
  <si>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</si>
  <si>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</si>
  <si>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</si>
  <si>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</si>
  <si>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</si>
  <si>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</si>
  <si>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</si>
  <si>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</si>
  <si>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</si>
  <si>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</si>
  <si>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</si>
  <si>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</si>
  <si>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</si>
  <si>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</si>
  <si>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</si>
  <si>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</si>
  <si>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</si>
  <si>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</si>
  <si>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</si>
  <si>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</si>
  <si>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</si>
  <si>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</si>
  <si>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</si>
  <si>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</si>
  <si>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</si>
  <si>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</si>
  <si>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</si>
  <si>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</si>
  <si>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</si>
  <si>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</si>
  <si>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</si>
  <si>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</si>
  <si>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</si>
  <si>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</si>
  <si>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</si>
  <si>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</si>
  <si>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</si>
  <si>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</si>
  <si>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</si>
  <si>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</si>
  <si>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</si>
  <si>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</si>
  <si>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</si>
  <si>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</si>
  <si>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</si>
  <si>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</si>
  <si>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</si>
  <si>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</si>
  <si>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</si>
  <si>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</si>
  <si>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</si>
  <si>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</si>
  <si>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</si>
  <si>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</si>
  <si>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</si>
  <si>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</si>
  <si>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</si>
  <si>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</si>
  <si>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</si>
  <si>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</si>
  <si>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</si>
  <si>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</si>
  <si>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</si>
  <si>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</si>
  <si>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</si>
  <si>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</si>
  <si>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</si>
  <si>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</si>
  <si>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</si>
  <si>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</si>
  <si>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</si>
  <si>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</si>
  <si>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</si>
  <si>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</si>
  <si>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</si>
  <si>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</si>
  <si>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</si>
  <si>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</si>
  <si>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</si>
  <si>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</si>
  <si>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</si>
  <si>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</si>
  <si>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</si>
  <si>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</si>
  <si>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</si>
  <si>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</si>
  <si>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</si>
  <si>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</si>
  <si>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</si>
  <si>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</si>
  <si>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</si>
  <si>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</si>
  <si>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</si>
  <si>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</si>
  <si>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</si>
  <si>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</si>
  <si>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</si>
  <si>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</si>
  <si>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</si>
  <si>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</si>
  <si>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</si>
  <si>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</si>
  <si>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</si>
  <si>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</si>
  <si>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</si>
  <si>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</si>
  <si>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</si>
  <si>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</si>
  <si>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</si>
  <si>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</si>
  <si>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</si>
  <si>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</si>
  <si>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</si>
  <si>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</si>
  <si>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</si>
  <si>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</si>
  <si>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</si>
  <si>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</si>
  <si>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</si>
  <si>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</si>
  <si>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</si>
  <si>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</si>
  <si>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</si>
  <si>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</si>
  <si>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</si>
  <si>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</si>
  <si>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</si>
  <si>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</si>
  <si>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</si>
  <si>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</si>
  <si>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</si>
  <si>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</si>
  <si>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</si>
  <si>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</si>
  <si>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</si>
  <si>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</si>
  <si>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</si>
  <si>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</si>
  <si>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</si>
  <si>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</si>
  <si>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</si>
  <si>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</si>
  <si>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</si>
  <si>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</si>
  <si>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</si>
  <si>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</si>
  <si>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</si>
  <si>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</si>
  <si>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</si>
  <si>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</si>
  <si>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</si>
  <si>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</si>
  <si>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</si>
  <si>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</si>
  <si>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</si>
  <si>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</si>
  <si>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</si>
  <si>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</si>
  <si>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</si>
  <si>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</si>
  <si>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</si>
  <si>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</si>
  <si>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</si>
  <si>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</si>
  <si>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</si>
  <si>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</si>
  <si>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</si>
  <si>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</si>
  <si>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</si>
  <si>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</si>
  <si>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</si>
  <si>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</si>
  <si>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</si>
  <si>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</si>
  <si>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</si>
  <si>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</si>
  <si>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</si>
  <si>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</si>
  <si>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</si>
  <si>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</si>
  <si>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</si>
  <si>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</si>
  <si>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</si>
  <si>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</si>
  <si>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</si>
  <si>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</si>
  <si>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</si>
  <si>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</si>
  <si>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</si>
  <si>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</si>
  <si>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</si>
  <si>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</si>
  <si>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</si>
  <si>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</si>
  <si>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</si>
  <si>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</si>
  <si>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</si>
  <si>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</si>
  <si>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</si>
  <si>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</si>
  <si>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</si>
  <si>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</si>
  <si>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</si>
  <si>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</si>
  <si>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</si>
  <si>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</si>
  <si>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</si>
  <si>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</si>
  <si>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</si>
  <si>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</si>
  <si>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</si>
  <si>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</si>
  <si>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</si>
  <si>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</si>
  <si>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</si>
  <si>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</si>
  <si>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</si>
  <si>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</si>
  <si>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</si>
  <si>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</si>
  <si>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</si>
  <si>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</si>
  <si>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</si>
  <si>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</si>
  <si>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</si>
  <si>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</si>
  <si>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</si>
  <si>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</si>
  <si>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</si>
  <si>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</si>
  <si>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</si>
  <si>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</si>
  <si>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</si>
  <si>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</si>
  <si>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</si>
  <si>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</si>
  <si>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</si>
  <si>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</si>
  <si>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</si>
  <si>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</si>
  <si>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</si>
  <si>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</si>
  <si>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</si>
  <si>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</si>
  <si>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</si>
  <si>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</si>
  <si>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</si>
  <si>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</si>
  <si>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</si>
  <si>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</si>
  <si>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</si>
  <si>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</si>
  <si>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</si>
  <si>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</si>
  <si>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</si>
  <si>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</si>
  <si>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</si>
  <si>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</si>
  <si>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</si>
  <si>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</si>
  <si>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</si>
  <si>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</si>
  <si>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</si>
  <si>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</si>
  <si>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</si>
  <si>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</si>
  <si>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</si>
  <si>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</si>
  <si>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</si>
  <si>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</si>
  <si>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</si>
  <si>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</si>
  <si>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</si>
  <si>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</si>
  <si>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</si>
  <si>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</si>
  <si>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</si>
  <si>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</si>
  <si>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</si>
  <si>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</si>
  <si>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</si>
  <si>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</si>
  <si>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</si>
  <si>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</si>
  <si>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</si>
  <si>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</si>
  <si>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</si>
  <si>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</si>
  <si>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</si>
  <si>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</si>
  <si>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</si>
  <si>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</si>
  <si>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</si>
  <si>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</si>
  <si>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</si>
  <si>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</si>
  <si>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</si>
  <si>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</si>
  <si>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</si>
  <si>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</si>
  <si>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</si>
  <si>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</si>
  <si>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</si>
  <si>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</si>
  <si>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</si>
  <si>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</si>
  <si>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</si>
  <si>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</si>
  <si>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</si>
  <si>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</si>
  <si>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</si>
  <si>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</si>
  <si>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</si>
  <si>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</si>
  <si>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</si>
  <si>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</si>
  <si>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</si>
  <si>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</si>
  <si>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</si>
  <si>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</si>
  <si>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</si>
  <si>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</si>
  <si>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</si>
  <si>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</si>
  <si>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</si>
  <si>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</si>
  <si>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</si>
  <si>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</si>
  <si>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</si>
  <si>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</si>
  <si>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</si>
  <si>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</si>
  <si>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</si>
  <si>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</si>
  <si>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</si>
  <si>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</si>
  <si>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</si>
  <si>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</si>
  <si>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</si>
  <si>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</si>
  <si>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</si>
  <si>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</si>
  <si>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</si>
  <si>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</si>
  <si>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</si>
  <si>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</si>
  <si>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</si>
  <si>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</si>
  <si>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</si>
  <si>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</si>
  <si>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</si>
  <si>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</si>
  <si>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</si>
  <si>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</si>
  <si>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</si>
  <si>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</si>
  <si>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</si>
  <si>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</si>
  <si>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</si>
  <si>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</si>
  <si>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</si>
  <si>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</si>
  <si>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</si>
  <si>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</si>
  <si>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</si>
  <si>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</si>
  <si>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</si>
  <si>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</si>
  <si>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</si>
  <si>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</si>
  <si>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</si>
  <si>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</si>
  <si>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</si>
  <si>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</si>
  <si>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</si>
  <si>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</si>
  <si>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</si>
  <si>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</si>
  <si>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</si>
  <si>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</si>
  <si>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</si>
  <si>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</si>
  <si>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</si>
  <si>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</si>
  <si>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</si>
  <si>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</si>
  <si>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</si>
  <si>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</si>
  <si>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</si>
  <si>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</si>
  <si>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</si>
  <si>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</si>
  <si>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</si>
  <si>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</si>
  <si>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</si>
  <si>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</si>
  <si>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</si>
  <si>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</si>
  <si>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</si>
  <si>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</si>
  <si>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</si>
  <si>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</si>
  <si>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</si>
  <si>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</si>
  <si>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</si>
  <si>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</si>
  <si>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</si>
  <si>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</si>
  <si>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</si>
  <si>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</si>
  <si>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</si>
  <si>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</si>
  <si>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</si>
  <si>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</si>
  <si>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</si>
  <si>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</si>
  <si>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</si>
  <si>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</si>
  <si>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</si>
  <si>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</si>
  <si>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</si>
  <si>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</si>
  <si>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</si>
  <si>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</si>
  <si>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</si>
  <si>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</si>
  <si>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</si>
  <si>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</si>
  <si>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</si>
  <si>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</si>
  <si>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</si>
  <si>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</si>
  <si>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</si>
  <si>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</si>
  <si>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</si>
  <si>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</si>
  <si>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</si>
  <si>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</si>
  <si>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</si>
  <si>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</si>
  <si>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</si>
  <si>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</si>
  <si>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</si>
  <si>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</si>
  <si>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</si>
  <si>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</si>
  <si>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</si>
  <si>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</si>
  <si>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</si>
  <si>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</si>
  <si>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</si>
  <si>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</si>
  <si>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</si>
  <si>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</si>
  <si>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</si>
  <si>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</si>
  <si>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</si>
  <si>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</si>
  <si>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</si>
  <si>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</si>
  <si>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</si>
  <si>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</si>
  <si>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</si>
  <si>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</si>
  <si>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</si>
  <si>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</si>
  <si>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</si>
  <si>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</si>
  <si>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</si>
  <si>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</si>
  <si>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</si>
  <si>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</si>
  <si>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</si>
  <si>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</si>
  <si>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</si>
  <si>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</si>
  <si>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</si>
  <si>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</si>
  <si>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</si>
  <si>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</si>
  <si>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</si>
  <si>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</si>
  <si>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</si>
  <si>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</si>
  <si>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</si>
  <si>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</si>
  <si>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</si>
  <si>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</si>
  <si>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</si>
  <si>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</si>
  <si>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</si>
  <si>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</si>
  <si>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</si>
  <si>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</si>
  <si>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</si>
  <si>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</si>
  <si>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</si>
  <si>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</si>
  <si>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</si>
  <si>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</si>
  <si>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</si>
  <si>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</si>
  <si>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</si>
  <si>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</si>
  <si>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</si>
  <si>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</si>
  <si>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</si>
  <si>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</si>
  <si>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</si>
  <si>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</si>
  <si>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</si>
  <si>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</si>
  <si>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</si>
  <si>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</si>
  <si>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</si>
  <si>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</si>
  <si>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</si>
  <si>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</si>
  <si>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</si>
  <si>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</si>
  <si>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</si>
  <si>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</si>
  <si>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</si>
  <si>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</si>
  <si>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</si>
  <si>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</si>
  <si>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</si>
  <si>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</si>
  <si>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</si>
  <si>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</si>
  <si>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</si>
  <si>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</si>
  <si>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</si>
  <si>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</si>
  <si>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</si>
  <si>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</si>
  <si>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</si>
  <si>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</si>
  <si>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</si>
  <si>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</si>
  <si>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</si>
  <si>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</si>
  <si>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</si>
  <si>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</si>
  <si>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</si>
  <si>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</si>
  <si>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</si>
  <si>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</si>
  <si>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</si>
  <si>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</si>
  <si>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</si>
  <si>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</si>
  <si>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</si>
  <si>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</si>
  <si>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</si>
  <si>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</si>
  <si>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</si>
  <si>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</si>
  <si>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</si>
  <si>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</si>
  <si>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</si>
  <si>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</si>
  <si>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</si>
  <si>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</si>
  <si>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</si>
  <si>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</si>
  <si>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</si>
  <si>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</si>
  <si>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</si>
  <si>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</si>
  <si>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</si>
  <si>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</si>
  <si>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</si>
  <si>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</si>
  <si>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</si>
  <si>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</si>
  <si>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</si>
  <si>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</si>
  <si>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</si>
  <si>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</si>
  <si>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</si>
  <si>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</si>
  <si>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</si>
  <si>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</si>
  <si>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</si>
  <si>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</si>
  <si>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</si>
  <si>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</si>
  <si>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</si>
  <si>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</si>
  <si>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</si>
  <si>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</si>
  <si>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</si>
  <si>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</si>
  <si>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</si>
  <si>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</si>
  <si>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</si>
  <si>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</si>
  <si>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</si>
  <si>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</si>
  <si>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</si>
  <si>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</si>
  <si>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</si>
  <si>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</si>
  <si>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</si>
  <si>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</si>
  <si>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</si>
  <si>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</si>
  <si>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</si>
  <si>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</si>
  <si>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</si>
  <si>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</si>
  <si>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</si>
  <si>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</si>
  <si>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</si>
  <si>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</si>
  <si>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</si>
  <si>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</si>
  <si>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</si>
  <si>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</si>
  <si>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</si>
  <si>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</si>
  <si>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</si>
  <si>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</si>
  <si>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</si>
  <si>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</si>
  <si>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</si>
  <si>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</si>
  <si>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</si>
  <si>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</si>
  <si>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</si>
  <si>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</si>
  <si>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</si>
  <si>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</si>
  <si>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</si>
  <si>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</si>
  <si>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</si>
  <si>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</si>
  <si>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</si>
  <si>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</si>
  <si>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</si>
  <si>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</si>
  <si>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</si>
  <si>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</si>
  <si>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</si>
  <si>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</si>
  <si>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</si>
  <si>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</si>
  <si>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</si>
  <si>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</si>
  <si>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</si>
  <si>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</si>
  <si>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</si>
  <si>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</si>
  <si>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</si>
  <si>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</si>
  <si>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</si>
  <si>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</si>
  <si>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</si>
  <si>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</si>
  <si>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</si>
  <si>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</si>
  <si>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</si>
  <si>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</si>
  <si>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</si>
  <si>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</si>
  <si>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</si>
  <si>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</si>
  <si>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</si>
  <si>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</si>
  <si>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</si>
  <si>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</si>
  <si>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</si>
  <si>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</si>
  <si>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</si>
  <si>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</si>
  <si>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</si>
  <si>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</si>
  <si>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</si>
  <si>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</si>
  <si>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</si>
  <si>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</si>
  <si>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</si>
  <si>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</si>
  <si>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</si>
  <si>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</si>
  <si>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</si>
  <si>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</si>
  <si>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</si>
  <si>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</si>
  <si>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</si>
  <si>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</si>
  <si>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</si>
  <si>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</si>
  <si>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</si>
  <si>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</si>
  <si>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</si>
  <si>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</si>
  <si>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</si>
  <si>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</si>
  <si>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</si>
  <si>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</si>
  <si>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</si>
  <si>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</si>
  <si>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</si>
  <si>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</si>
  <si>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</si>
  <si>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</si>
  <si>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</si>
  <si>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</si>
  <si>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</si>
  <si>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</si>
  <si>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</si>
  <si>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</si>
  <si>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</si>
  <si>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</si>
  <si>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</si>
  <si>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</si>
  <si>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</si>
  <si>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</si>
  <si>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</si>
  <si>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</si>
  <si>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</si>
  <si>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</si>
  <si>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</si>
  <si>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</si>
  <si>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</si>
  <si>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</si>
  <si>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</si>
  <si>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</si>
  <si>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</si>
  <si>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</si>
  <si>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</si>
  <si>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</si>
  <si>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</si>
  <si>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</si>
  <si>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</si>
  <si>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</si>
  <si>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</si>
  <si>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</si>
  <si>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</si>
  <si>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</si>
  <si>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</si>
  <si>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</si>
  <si>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</si>
  <si>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</si>
  <si>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</si>
  <si>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</si>
  <si>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</si>
  <si>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</si>
  <si>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</si>
  <si>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</si>
  <si>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</si>
  <si>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</si>
  <si>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</si>
  <si>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</si>
  <si>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</si>
  <si>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</si>
  <si>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</si>
  <si>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</si>
  <si>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</si>
  <si>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</si>
  <si>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</si>
  <si>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</si>
  <si>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</si>
  <si>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</si>
  <si>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</si>
  <si>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</si>
  <si>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</si>
  <si>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</si>
  <si>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</si>
  <si>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</si>
  <si>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</si>
  <si>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</si>
  <si>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</si>
  <si>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</si>
  <si>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</si>
  <si>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</si>
  <si>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</si>
  <si>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</si>
  <si>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</si>
  <si>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</si>
  <si>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</si>
  <si>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</si>
  <si>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</si>
  <si>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</si>
  <si>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</si>
  <si>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</si>
  <si>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</si>
  <si>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</si>
  <si>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</si>
  <si>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</si>
  <si>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</si>
  <si>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</si>
  <si>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</si>
  <si>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</si>
  <si>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</si>
  <si>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</si>
  <si>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</si>
  <si>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</si>
  <si>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</si>
  <si>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</si>
  <si>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</si>
  <si>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</si>
  <si>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</si>
  <si>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</si>
  <si>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</si>
  <si>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</si>
  <si>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</si>
  <si>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</si>
  <si>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</si>
  <si>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</si>
  <si>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</si>
  <si>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</si>
  <si>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</si>
  <si>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</si>
  <si>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</si>
  <si>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</si>
  <si>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</si>
  <si>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</si>
  <si>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</si>
  <si>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</si>
  <si>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</si>
  <si>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</si>
  <si>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</si>
  <si>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</si>
  <si>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</si>
  <si>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</si>
  <si>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</si>
  <si>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</si>
  <si>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</si>
  <si>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</si>
  <si>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</si>
  <si>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</si>
  <si>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</si>
  <si>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</si>
  <si>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</si>
  <si>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</si>
  <si>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</si>
  <si>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</si>
  <si>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</si>
  <si>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</si>
  <si>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</si>
  <si>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</si>
  <si>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</si>
  <si>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</si>
  <si>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</si>
  <si>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</si>
  <si>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</si>
  <si>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</si>
  <si>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</si>
  <si>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</si>
  <si>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</si>
  <si>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</si>
  <si>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</si>
  <si>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</si>
  <si>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</si>
  <si>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</si>
  <si>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</si>
  <si>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</si>
  <si>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</si>
  <si>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</si>
  <si>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</si>
  <si>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</si>
  <si>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</si>
  <si>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</si>
  <si>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</si>
  <si>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</si>
  <si>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</si>
  <si>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</si>
  <si>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</si>
  <si>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</si>
  <si>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</si>
  <si>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</si>
  <si>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</si>
  <si>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</si>
  <si>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</si>
  <si>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</si>
  <si>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</si>
  <si>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</si>
  <si>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</si>
  <si>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</si>
  <si>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</si>
  <si>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</si>
  <si>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</si>
  <si>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</si>
  <si>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</si>
  <si>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</si>
  <si>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</si>
  <si>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</si>
  <si>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</si>
  <si>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</si>
  <si>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</si>
  <si>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</si>
  <si>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</si>
  <si>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</si>
  <si>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</si>
  <si>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</si>
  <si>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</si>
  <si>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</si>
  <si>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</si>
  <si>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</si>
  <si>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</si>
  <si>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</si>
  <si>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</si>
  <si>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</si>
  <si>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</si>
  <si>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</si>
  <si>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</si>
  <si>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</si>
  <si>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</si>
  <si>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</si>
  <si>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</si>
  <si>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</si>
  <si>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</si>
  <si>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</si>
  <si>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</si>
  <si>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</si>
  <si>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</si>
  <si>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</si>
  <si>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</si>
  <si>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</si>
  <si>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</si>
  <si>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</si>
  <si>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</si>
  <si>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</si>
  <si>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</si>
  <si>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</si>
  <si>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</si>
  <si>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</si>
  <si>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</si>
  <si>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</si>
  <si>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</si>
  <si>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</si>
  <si>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</si>
  <si>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</si>
  <si>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</si>
  <si>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</si>
  <si>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</si>
  <si>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</si>
  <si>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</si>
  <si>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</si>
  <si>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</si>
  <si>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</si>
  <si>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</si>
  <si>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</si>
  <si>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</si>
  <si>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</si>
  <si>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</si>
  <si>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</si>
  <si>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</si>
  <si>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</si>
  <si>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</si>
  <si>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</si>
  <si>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</si>
  <si>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</si>
  <si>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</si>
  <si>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</si>
  <si>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</si>
  <si>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</si>
  <si>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</si>
  <si>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</si>
  <si>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</si>
  <si>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</si>
  <si>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</si>
  <si>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</si>
  <si>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</si>
  <si>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</si>
  <si>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</si>
  <si>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</si>
  <si>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</si>
  <si>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</si>
  <si>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</si>
  <si>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</si>
  <si>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</si>
  <si>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</si>
  <si>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</si>
  <si>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</si>
  <si>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</si>
  <si>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</si>
  <si>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</si>
  <si>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</si>
  <si>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</si>
  <si>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</si>
  <si>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</si>
  <si>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</si>
  <si>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</si>
  <si>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</si>
  <si>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</si>
  <si>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</si>
  <si>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</si>
  <si>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</si>
  <si>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</si>
  <si>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</si>
  <si>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</si>
  <si>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</si>
  <si>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</si>
  <si>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</si>
  <si>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</si>
  <si>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</si>
  <si>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</si>
  <si>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</si>
  <si>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</si>
  <si>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</si>
  <si>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</si>
  <si>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</si>
  <si>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</si>
  <si>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</si>
  <si>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</si>
  <si>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</si>
  <si>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</si>
  <si>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</si>
  <si>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</si>
  <si>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</si>
  <si>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</si>
  <si>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</si>
  <si>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</si>
  <si>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</si>
  <si>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</si>
  <si>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</si>
  <si>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</si>
  <si>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</si>
  <si>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</si>
  <si>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</si>
  <si>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</si>
  <si>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</si>
  <si>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</si>
  <si>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</si>
  <si>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</si>
  <si>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</si>
  <si>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</si>
  <si>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</si>
  <si>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</si>
  <si>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</si>
  <si>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</si>
  <si>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</si>
  <si>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</si>
  <si>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</si>
  <si>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</si>
  <si>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</si>
  <si>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</si>
  <si>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</si>
  <si>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</si>
  <si>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</si>
  <si>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</si>
  <si>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</si>
  <si>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</si>
  <si>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</si>
  <si>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</si>
  <si>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</si>
  <si>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</si>
  <si>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</si>
  <si>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</si>
  <si>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</si>
  <si>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</si>
  <si>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</si>
  <si>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</si>
  <si>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</si>
  <si>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</si>
  <si>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</si>
  <si>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</si>
  <si>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</si>
  <si>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</si>
  <si>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</si>
  <si>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</si>
  <si>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</si>
  <si>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</si>
  <si>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</si>
  <si>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</si>
  <si>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</si>
  <si>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</si>
  <si>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</si>
  <si>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</si>
  <si>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</si>
  <si>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</si>
  <si>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</si>
  <si>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</si>
  <si>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</si>
  <si>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</si>
  <si>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</si>
  <si>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</si>
  <si>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</si>
  <si>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</si>
  <si>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</si>
  <si>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</si>
  <si>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</si>
  <si>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</si>
  <si>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</si>
  <si>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</si>
  <si>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</si>
  <si>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</si>
  <si>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</si>
  <si>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</si>
  <si>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</si>
  <si>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</si>
  <si>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</si>
  <si>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</si>
  <si>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</si>
  <si>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</si>
  <si>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</si>
  <si>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</si>
  <si>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</si>
  <si>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</si>
  <si>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</si>
  <si>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</si>
  <si>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</si>
  <si>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</si>
  <si>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</si>
  <si>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</si>
  <si>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</si>
  <si>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</si>
  <si>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</si>
  <si>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</si>
  <si>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</si>
  <si>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</si>
  <si>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</si>
  <si>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</si>
  <si>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</si>
  <si>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</si>
  <si>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</si>
  <si>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</si>
  <si>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</si>
  <si>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</si>
  <si>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</si>
  <si>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</si>
  <si>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</si>
  <si>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</si>
  <si>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</si>
  <si>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</si>
  <si>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</si>
  <si>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</si>
  <si>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</si>
  <si>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</si>
  <si>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</si>
  <si>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</si>
  <si>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</si>
  <si>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</si>
  <si>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</si>
  <si>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</si>
  <si>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</si>
  <si>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</si>
  <si>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</si>
  <si>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</si>
  <si>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</si>
  <si>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</si>
  <si>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</si>
  <si>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</si>
  <si>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</si>
  <si>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</si>
  <si>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</si>
  <si>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</si>
  <si>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</si>
  <si>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</si>
  <si>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</si>
  <si>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</si>
  <si>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</si>
  <si>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</si>
  <si>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</si>
  <si>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</si>
  <si>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</si>
  <si>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</si>
  <si>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</si>
  <si>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</si>
  <si>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</si>
  <si>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</si>
  <si>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</si>
  <si>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</si>
  <si>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</si>
  <si>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</si>
  <si>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</si>
  <si>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</si>
  <si>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</si>
  <si>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</si>
  <si>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</si>
  <si>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</si>
  <si>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</si>
  <si>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</si>
  <si>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</si>
  <si>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</si>
  <si>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</si>
  <si>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</si>
  <si>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</si>
  <si>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</si>
  <si>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</si>
  <si>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</si>
  <si>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</si>
  <si>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</si>
  <si>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</si>
  <si>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</si>
  <si>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</si>
  <si>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</si>
  <si>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</si>
  <si>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</si>
  <si>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</si>
  <si>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</si>
  <si>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</si>
  <si>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</si>
  <si>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</si>
  <si>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</si>
  <si>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</si>
  <si>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</si>
  <si>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</si>
  <si>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</si>
  <si>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</si>
  <si>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</si>
  <si>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</si>
  <si>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</si>
  <si>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</si>
  <si>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</si>
  <si>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</si>
  <si>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</si>
  <si>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</si>
  <si>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</si>
  <si>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</si>
  <si>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</si>
  <si>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</si>
  <si>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</si>
  <si>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</si>
  <si>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</si>
  <si>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</si>
  <si>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</si>
  <si>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</si>
  <si>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</si>
  <si>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</si>
  <si>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</si>
  <si>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</si>
  <si>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</si>
  <si>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</si>
  <si>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</si>
  <si>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</si>
  <si>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</si>
  <si>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</si>
  <si>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</si>
  <si>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</si>
  <si>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</si>
  <si>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</si>
  <si>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</si>
  <si>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</si>
  <si>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</si>
  <si>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</si>
  <si>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</si>
  <si>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</si>
  <si>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</si>
  <si>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</si>
  <si>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</si>
  <si>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</si>
  <si>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</si>
  <si>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</si>
  <si>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</si>
  <si>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</si>
  <si>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</si>
  <si>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</si>
  <si>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</si>
  <si>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</si>
  <si>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</si>
  <si>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</si>
  <si>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</si>
  <si>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</si>
  <si>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</si>
  <si>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</si>
  <si>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</si>
  <si>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</si>
  <si>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</si>
  <si>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</si>
  <si>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</si>
  <si>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</si>
  <si>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</si>
  <si>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</si>
  <si>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</si>
  <si>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</si>
  <si>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</si>
  <si>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</si>
  <si>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</si>
  <si>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</si>
  <si>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</si>
  <si>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</si>
  <si>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</si>
  <si>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</si>
  <si>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</si>
  <si>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</si>
  <si>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</si>
  <si>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</si>
  <si>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</si>
  <si>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</si>
  <si>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</si>
  <si>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</si>
  <si>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</si>
  <si>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</si>
  <si>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</si>
  <si>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</si>
  <si>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</si>
  <si>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</si>
  <si>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</si>
  <si>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</si>
  <si>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</si>
  <si>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</si>
  <si>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</si>
  <si>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</si>
  <si>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</si>
  <si>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</si>
  <si>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</si>
  <si>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</si>
  <si>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</si>
  <si>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</si>
  <si>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</si>
  <si>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</si>
  <si>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</si>
  <si>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</si>
  <si>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</si>
  <si>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</si>
  <si>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</si>
  <si>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</si>
  <si>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</si>
  <si>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</si>
  <si>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</si>
  <si>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</si>
  <si>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</si>
  <si>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</si>
  <si>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</si>
  <si>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</si>
  <si>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</si>
  <si>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</si>
  <si>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</si>
  <si>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</si>
  <si>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</si>
  <si>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</si>
  <si>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</si>
  <si>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</si>
  <si>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</si>
  <si>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</si>
  <si>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</si>
  <si>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</si>
  <si>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</si>
  <si>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</si>
  <si>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</si>
  <si>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</si>
  <si>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</si>
  <si>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</si>
  <si>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</si>
  <si>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</si>
  <si>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</si>
  <si>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</si>
  <si>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</si>
  <si>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</si>
  <si>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</si>
  <si>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</si>
  <si>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</si>
  <si>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</si>
  <si>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</si>
  <si>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</si>
  <si>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</si>
  <si>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</si>
  <si>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</si>
  <si>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</si>
  <si>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</si>
  <si>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</si>
  <si>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</si>
  <si>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</si>
  <si>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</si>
  <si>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</si>
  <si>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</si>
  <si>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</si>
  <si>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</si>
  <si>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</si>
  <si>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</si>
  <si>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</si>
  <si>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</si>
  <si>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</si>
  <si>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</si>
  <si>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</si>
  <si>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</si>
  <si>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</si>
  <si>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</si>
  <si>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</si>
  <si>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</si>
  <si>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</si>
  <si>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</si>
  <si>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</si>
  <si>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</si>
  <si>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</si>
  <si>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</si>
  <si>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</si>
  <si>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</si>
  <si>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</si>
  <si>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</si>
  <si>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</si>
  <si>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</si>
  <si>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</si>
  <si>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</si>
  <si>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</si>
  <si>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</si>
  <si>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</si>
  <si>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</si>
  <si>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</si>
  <si>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</si>
  <si>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</si>
  <si>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</si>
  <si>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</si>
  <si>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</si>
  <si>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</si>
  <si>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</si>
  <si>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</si>
  <si>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</si>
  <si>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</si>
  <si>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</si>
  <si>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</si>
  <si>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</si>
  <si>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</si>
  <si>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</si>
  <si>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</si>
  <si>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</si>
  <si>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</si>
  <si>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</si>
  <si>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</si>
  <si>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</si>
  <si>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</si>
  <si>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</si>
  <si>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</si>
  <si>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</si>
  <si>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</si>
  <si>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</si>
  <si>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</si>
  <si>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</si>
  <si>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</si>
  <si>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</si>
  <si>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</si>
  <si>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</si>
  <si>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</si>
  <si>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</si>
  <si>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</si>
  <si>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</si>
  <si>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</si>
  <si>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</si>
  <si>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</si>
  <si>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</si>
  <si>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</si>
  <si>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</si>
  <si>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</si>
  <si>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</si>
  <si>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</si>
  <si>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</si>
  <si>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</si>
  <si>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</si>
  <si>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</si>
  <si>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</si>
  <si>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</si>
  <si>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</si>
  <si>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</si>
  <si>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</si>
  <si>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</si>
  <si>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</si>
  <si>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</si>
  <si>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</si>
  <si>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</si>
  <si>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</si>
  <si>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</si>
  <si>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</si>
  <si>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</si>
  <si>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</si>
  <si>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</si>
  <si>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</si>
  <si>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</si>
  <si>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</si>
  <si>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</si>
  <si>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</si>
  <si>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</si>
  <si>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</si>
  <si>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</si>
  <si>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</si>
  <si>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</si>
  <si>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</si>
  <si>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</si>
  <si>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</si>
  <si>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</si>
  <si>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</si>
  <si>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</si>
  <si>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</si>
  <si>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</si>
  <si>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</si>
  <si>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</si>
  <si>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</si>
  <si>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</si>
  <si>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</si>
  <si>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</si>
  <si>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</si>
  <si>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</si>
  <si>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</si>
  <si>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</si>
  <si>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</si>
  <si>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</si>
  <si>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</si>
  <si>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</si>
  <si>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</si>
  <si>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</si>
  <si>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</si>
  <si>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</si>
  <si>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</si>
  <si>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</si>
  <si>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</si>
  <si>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</si>
  <si>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</si>
  <si>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</si>
  <si>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</si>
  <si>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</si>
  <si>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</si>
  <si>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</si>
  <si>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</si>
  <si>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</si>
  <si>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</si>
  <si>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</si>
  <si>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</si>
  <si>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</si>
  <si>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</si>
  <si>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</si>
  <si>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</si>
  <si>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</si>
  <si>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</si>
  <si>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</si>
  <si>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</si>
  <si>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</si>
  <si>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</si>
  <si>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</si>
  <si>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</si>
  <si>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</si>
  <si>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</si>
  <si>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</si>
  <si>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</si>
  <si>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</si>
  <si>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</si>
  <si>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</si>
  <si>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</si>
  <si>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</si>
  <si>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</si>
  <si>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</si>
  <si>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</si>
  <si>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</si>
  <si>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</si>
  <si>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</si>
  <si>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</si>
  <si>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</si>
  <si>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</si>
  <si>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</si>
  <si>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</si>
  <si>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</si>
  <si>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</si>
  <si>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</si>
  <si>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</si>
  <si>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</si>
  <si>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</si>
  <si>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</si>
  <si>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</si>
  <si>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</si>
  <si>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</si>
  <si>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</si>
  <si>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</si>
  <si>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</si>
  <si>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</si>
  <si>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</si>
  <si>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</si>
  <si>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</si>
  <si>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</si>
  <si>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</si>
  <si>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</si>
  <si>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</si>
  <si>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</si>
  <si>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</si>
  <si>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</si>
  <si>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</si>
  <si>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</si>
  <si>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</si>
  <si>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</si>
  <si>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</si>
  <si>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</si>
  <si>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</si>
  <si>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</si>
  <si>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</si>
  <si>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</si>
  <si>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</si>
  <si>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</si>
  <si>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</si>
  <si>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</si>
  <si>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</si>
  <si>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</si>
  <si>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</si>
  <si>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</si>
  <si>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</si>
  <si>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</si>
  <si>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</si>
  <si>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</si>
  <si>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</si>
  <si>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</si>
  <si>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</si>
  <si>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</si>
  <si>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</si>
  <si>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</si>
  <si>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</si>
  <si>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</si>
  <si>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</si>
  <si>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</si>
  <si>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</si>
  <si>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</si>
  <si>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</si>
  <si>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</si>
  <si>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</si>
  <si>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</si>
  <si>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</si>
  <si>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</si>
  <si>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</si>
  <si>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</si>
  <si>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</si>
  <si>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</si>
  <si>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</si>
  <si>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</si>
  <si>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</si>
  <si>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</si>
  <si>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</si>
  <si>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</si>
  <si>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</si>
  <si>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</si>
  <si>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</si>
  <si>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</si>
  <si>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</si>
  <si>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</si>
  <si>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</si>
  <si>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</si>
  <si>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</si>
  <si>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</si>
  <si>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</si>
  <si>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</si>
  <si>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</si>
  <si>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</si>
  <si>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</si>
  <si>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</si>
  <si>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</si>
  <si>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</si>
  <si>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</si>
  <si>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</si>
  <si>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</si>
  <si>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</si>
  <si>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</si>
  <si>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</si>
  <si>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</si>
  <si>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</si>
  <si>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</si>
  <si>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</si>
  <si>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</si>
  <si>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</si>
  <si>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</si>
  <si>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</si>
  <si>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</si>
  <si>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</si>
  <si>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</si>
  <si>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</si>
  <si>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</si>
  <si>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</si>
  <si>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</si>
  <si>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</si>
  <si>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</si>
  <si>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</si>
  <si>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</si>
  <si>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</si>
  <si>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</si>
  <si>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</si>
  <si>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</si>
  <si>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</si>
  <si>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</si>
  <si>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</si>
  <si>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</si>
  <si>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</si>
  <si>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</si>
  <si>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</si>
  <si>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</si>
  <si>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</si>
  <si>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</si>
  <si>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</si>
  <si>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</si>
  <si>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</si>
  <si>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</si>
  <si>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</si>
  <si>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</si>
  <si>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</si>
  <si>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</si>
  <si>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</si>
  <si>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</si>
  <si>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</si>
  <si>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</si>
  <si>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</si>
  <si>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</si>
  <si>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</si>
  <si>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</si>
  <si>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</si>
  <si>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</si>
  <si>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</si>
  <si>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</si>
  <si>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</si>
  <si>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</si>
  <si>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</si>
  <si>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</si>
  <si>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</si>
  <si>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</si>
  <si>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</si>
  <si>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</si>
  <si>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</si>
  <si>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</si>
  <si>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</si>
  <si>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</si>
  <si>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</si>
  <si>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</si>
  <si>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</si>
  <si>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</si>
  <si>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</si>
  <si>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</si>
  <si>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</si>
  <si>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</si>
  <si>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</si>
  <si>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</si>
  <si>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</si>
  <si>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</si>
  <si>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</si>
  <si>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</si>
  <si>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</si>
  <si>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</si>
  <si>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</si>
  <si>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</si>
  <si>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</si>
  <si>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</si>
  <si>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</si>
  <si>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</si>
  <si>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</si>
  <si>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</si>
  <si>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</si>
  <si>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</si>
  <si>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</si>
  <si>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</si>
  <si>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</si>
  <si>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</si>
  <si>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</si>
  <si>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</si>
  <si>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</si>
  <si>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</si>
  <si>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</si>
  <si>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</si>
  <si>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</si>
  <si>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</si>
  <si>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</si>
  <si>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</si>
  <si>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</si>
  <si>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</si>
  <si>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</si>
  <si>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</si>
  <si>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</si>
  <si>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</si>
  <si>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</si>
  <si>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</si>
  <si>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</si>
  <si>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</si>
  <si>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</si>
  <si>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</si>
  <si>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</si>
  <si>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</si>
  <si>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</si>
  <si>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</si>
  <si>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</si>
  <si>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</si>
  <si>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</si>
  <si>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</si>
  <si>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</si>
  <si>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</si>
  <si>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</si>
  <si>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</si>
  <si>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</si>
  <si>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</si>
  <si>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</si>
  <si>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</si>
  <si>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</si>
  <si>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</si>
  <si>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</si>
  <si>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</si>
  <si>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</si>
  <si>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</si>
  <si>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</si>
  <si>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</si>
  <si>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</si>
  <si>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</si>
  <si>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</si>
  <si>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</si>
  <si>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</si>
  <si>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</si>
  <si>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</si>
  <si>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</si>
  <si>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</si>
  <si>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</si>
  <si>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</si>
  <si>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</si>
  <si>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</si>
  <si>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</si>
  <si>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</si>
  <si>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</si>
  <si>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</si>
  <si>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</si>
  <si>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</si>
  <si>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</si>
  <si>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</si>
  <si>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</si>
  <si>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</si>
  <si>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</si>
  <si>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</si>
  <si>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</si>
  <si>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</si>
  <si>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</si>
  <si>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</si>
  <si>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</si>
  <si>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</si>
  <si>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</si>
  <si>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</si>
  <si>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</si>
  <si>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</si>
  <si>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</si>
  <si>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</si>
  <si>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</si>
  <si>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</si>
  <si>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</si>
  <si>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</si>
  <si>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</si>
  <si>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</si>
  <si>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</si>
  <si>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</si>
  <si>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</si>
  <si>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</si>
  <si>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</si>
  <si>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</si>
  <si>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</si>
  <si>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</si>
  <si>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</si>
  <si>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</si>
  <si>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</si>
  <si>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</si>
  <si>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</si>
  <si>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</si>
  <si>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</si>
  <si>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</si>
  <si>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</si>
  <si>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</si>
  <si>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</si>
  <si>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</si>
  <si>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</si>
  <si>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</si>
  <si>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</si>
  <si>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</si>
  <si>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</si>
  <si>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</si>
  <si>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</si>
  <si>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</si>
  <si>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</si>
  <si>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</si>
  <si>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</si>
  <si>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</si>
  <si>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</si>
  <si>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</si>
  <si>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</si>
  <si>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</si>
  <si>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</si>
  <si>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</si>
  <si>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</si>
  <si>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</si>
  <si>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</si>
  <si>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</si>
  <si>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</si>
  <si>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</si>
  <si>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</si>
  <si>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</si>
  <si>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</si>
  <si>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</si>
  <si>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</si>
  <si>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</si>
  <si>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</si>
  <si>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</si>
  <si>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</si>
  <si>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</si>
  <si>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</si>
  <si>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</si>
  <si>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</si>
  <si>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</si>
  <si>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</si>
  <si>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</si>
  <si>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</si>
  <si>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</si>
  <si>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</si>
  <si>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</si>
  <si>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</si>
  <si>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</si>
  <si>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</si>
  <si>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</si>
  <si>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</si>
  <si>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</si>
  <si>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</si>
  <si>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</si>
  <si>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</si>
  <si>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</si>
  <si>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</si>
  <si>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</si>
  <si>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</si>
  <si>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</si>
  <si>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</si>
  <si>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</si>
  <si>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</si>
  <si>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</si>
  <si>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</si>
  <si>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</si>
  <si>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</si>
  <si>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</si>
  <si>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</si>
  <si>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</si>
  <si>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</si>
  <si>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</si>
  <si>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</si>
  <si>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</si>
  <si>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</si>
  <si>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</si>
  <si>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</si>
  <si>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</si>
  <si>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</si>
  <si>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</si>
  <si>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</si>
  <si>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</si>
  <si>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</si>
  <si>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</si>
  <si>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</si>
  <si>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</si>
  <si>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</si>
  <si>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</si>
  <si>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</si>
  <si>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</si>
  <si>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</si>
  <si>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</si>
  <si>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</si>
  <si>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</si>
  <si>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</si>
  <si>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</si>
  <si>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</si>
  <si>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</si>
  <si>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</si>
  <si>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</si>
  <si>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</si>
  <si>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</si>
  <si>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</si>
  <si>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</si>
  <si>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</si>
  <si>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</si>
  <si>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</si>
  <si>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</si>
  <si>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</si>
  <si>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</si>
  <si>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</si>
  <si>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</si>
  <si>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</si>
  <si>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</si>
  <si>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</si>
  <si>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</si>
  <si>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</si>
  <si>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</si>
  <si>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</si>
  <si>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</si>
  <si>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</si>
  <si>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</si>
  <si>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</si>
  <si>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</si>
  <si>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</si>
  <si>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</si>
  <si>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</si>
  <si>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</si>
  <si>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</si>
  <si>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</si>
  <si>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</si>
  <si>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</si>
  <si>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</si>
  <si>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</si>
  <si>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</si>
  <si>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</si>
  <si>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</si>
  <si>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</si>
  <si>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</si>
  <si>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</si>
  <si>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</si>
  <si>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</si>
  <si>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</si>
  <si>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</si>
  <si>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</si>
  <si>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</si>
  <si>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</si>
  <si>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</si>
  <si>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</si>
  <si>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</si>
  <si>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</si>
  <si>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</si>
  <si>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</si>
  <si>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</si>
  <si>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</si>
  <si>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</si>
  <si>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</si>
  <si>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</si>
  <si>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</si>
  <si>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</si>
  <si>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</si>
  <si>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</si>
  <si>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</si>
  <si>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</si>
  <si>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</si>
  <si>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</si>
  <si>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</si>
  <si>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</si>
  <si>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</si>
  <si>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</si>
  <si>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</si>
  <si>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</si>
  <si>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</si>
  <si>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</si>
  <si>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</si>
  <si>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</si>
  <si>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</si>
  <si>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</si>
  <si>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</si>
  <si>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</si>
  <si>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</si>
  <si>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</si>
  <si>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</si>
  <si>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</si>
  <si>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</si>
  <si>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</si>
  <si>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</si>
  <si>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</si>
  <si>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</si>
  <si>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</si>
  <si>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</si>
  <si>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</si>
  <si>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</si>
  <si>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</si>
  <si>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</si>
  <si>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</si>
  <si>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</si>
  <si>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</si>
  <si>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</si>
  <si>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</si>
  <si>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</si>
  <si>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</si>
  <si>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</si>
  <si>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</si>
  <si>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</si>
  <si>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</si>
  <si>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</si>
  <si>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</si>
  <si>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</si>
  <si>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</si>
  <si>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</si>
  <si>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</si>
  <si>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</si>
  <si>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</si>
  <si>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</si>
  <si>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</si>
  <si>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</si>
  <si>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</si>
  <si>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</si>
  <si>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</si>
  <si>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</si>
  <si>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</si>
  <si>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</si>
  <si>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</si>
  <si>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</si>
  <si>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</si>
  <si>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</si>
  <si>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</si>
  <si>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</si>
  <si>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</si>
  <si>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</si>
  <si>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</si>
  <si>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</si>
  <si>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</si>
  <si>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</si>
  <si>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</si>
  <si>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</si>
  <si>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</si>
  <si>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</si>
  <si>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</si>
  <si>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</si>
  <si>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</si>
  <si>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</si>
  <si>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</si>
  <si>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</si>
  <si>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</si>
  <si>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</si>
  <si>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</si>
  <si>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</si>
  <si>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</si>
  <si>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</si>
  <si>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</si>
  <si>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</si>
  <si>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</si>
  <si>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</si>
  <si>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</si>
  <si>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</si>
  <si>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</si>
  <si>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</si>
  <si>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</si>
  <si>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</si>
  <si>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</si>
  <si>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</si>
  <si>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</si>
  <si>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</si>
  <si>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</si>
  <si>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</si>
  <si>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</si>
  <si>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</si>
  <si>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</si>
  <si>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</si>
  <si>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</si>
  <si>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</si>
  <si>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</si>
  <si>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</si>
  <si>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</si>
  <si>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</si>
  <si>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</si>
  <si>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</si>
  <si>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</si>
  <si>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</si>
  <si>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</si>
  <si>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</si>
  <si>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</si>
  <si>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</si>
  <si>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</si>
  <si>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</si>
  <si>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</si>
  <si>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</si>
  <si>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</si>
  <si>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</si>
  <si>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</si>
  <si>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</si>
  <si>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</si>
  <si>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</si>
  <si>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</si>
  <si>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</si>
  <si>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</si>
  <si>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</si>
  <si>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</si>
  <si>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</si>
  <si>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</si>
  <si>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</si>
  <si>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</si>
  <si>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</si>
  <si>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</si>
  <si>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</si>
  <si>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</si>
  <si>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</si>
  <si>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</si>
  <si>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</si>
  <si>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</si>
  <si>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</si>
  <si>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</si>
  <si>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</si>
  <si>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</si>
  <si>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</si>
  <si>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</si>
  <si>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</si>
  <si>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</si>
  <si>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</si>
  <si>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</si>
  <si>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</si>
  <si>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</si>
  <si>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</si>
  <si>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</si>
  <si>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</si>
  <si>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</si>
  <si>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</si>
  <si>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</si>
  <si>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</si>
  <si>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</si>
  <si>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</si>
  <si>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</si>
  <si>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</si>
  <si>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</si>
  <si>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</si>
  <si>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</si>
  <si>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</si>
  <si>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</si>
  <si>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</si>
  <si>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</si>
  <si>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</si>
  <si>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</si>
  <si>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</si>
  <si>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</si>
  <si>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</si>
  <si>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</si>
  <si>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</si>
  <si>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</si>
  <si>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</si>
  <si>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</si>
  <si>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</si>
  <si>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</si>
  <si>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</si>
  <si>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</si>
  <si>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</si>
  <si>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</si>
  <si>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</si>
  <si>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</si>
  <si>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</si>
  <si>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</si>
  <si>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</si>
  <si>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</si>
  <si>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</si>
  <si>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</si>
  <si>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</si>
  <si>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</si>
  <si>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</si>
  <si>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</si>
  <si>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</si>
  <si>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</si>
  <si>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</si>
  <si>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</si>
  <si>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</si>
  <si>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</si>
  <si>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</si>
  <si>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</si>
  <si>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</si>
  <si>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</si>
  <si>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</si>
  <si>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</si>
  <si>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</si>
  <si>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</si>
  <si>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</si>
  <si>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</si>
  <si>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</si>
  <si>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</si>
  <si>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</si>
  <si>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</si>
  <si>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</si>
  <si>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</si>
  <si>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</si>
  <si>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</si>
  <si>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</si>
  <si>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</si>
  <si>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</si>
  <si>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</si>
  <si>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</si>
  <si>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</si>
  <si>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</si>
  <si>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</si>
  <si>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</si>
  <si>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</si>
  <si>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</si>
  <si>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</si>
  <si>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</si>
  <si>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</si>
  <si>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</si>
  <si>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</si>
  <si>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</si>
  <si>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</si>
  <si>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</si>
  <si>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</si>
  <si>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</si>
  <si>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</si>
  <si>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</si>
  <si>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</si>
  <si>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</si>
  <si>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</si>
  <si>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</si>
  <si>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</si>
  <si>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</si>
  <si>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</si>
  <si>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</si>
  <si>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</si>
  <si>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</si>
  <si>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</si>
  <si>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</si>
  <si>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</si>
  <si>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</si>
  <si>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</si>
  <si>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</si>
  <si>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</si>
  <si>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</si>
  <si>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</si>
  <si>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</si>
  <si>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</si>
  <si>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</si>
  <si>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</si>
  <si>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</si>
  <si>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</si>
  <si>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</si>
  <si>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</si>
  <si>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</si>
  <si>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</si>
  <si>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</si>
  <si>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</si>
  <si>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</si>
  <si>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</si>
  <si>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</si>
  <si>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</si>
  <si>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</si>
  <si>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</si>
  <si>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</si>
  <si>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</si>
  <si>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</si>
  <si>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</si>
  <si>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</si>
  <si>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</si>
  <si>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</si>
  <si>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</si>
  <si>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</si>
  <si>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</si>
  <si>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</si>
  <si>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</si>
  <si>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</si>
  <si>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</si>
  <si>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</si>
  <si>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</si>
  <si>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</si>
  <si>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</si>
  <si>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</si>
  <si>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</si>
  <si>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</si>
  <si>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</si>
  <si>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</si>
  <si>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</si>
  <si>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</si>
  <si>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</si>
  <si>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</si>
  <si>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</si>
  <si>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</si>
  <si>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</si>
  <si>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</si>
  <si>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</si>
  <si>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</si>
  <si>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</si>
  <si>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</si>
  <si>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</si>
  <si>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</si>
  <si>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</si>
  <si>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</si>
  <si>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</si>
  <si>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</si>
  <si>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</si>
  <si>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</si>
  <si>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</si>
  <si>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</si>
  <si>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</si>
  <si>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</si>
  <si>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</si>
  <si>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</si>
  <si>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</si>
  <si>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</si>
  <si>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</si>
  <si>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</si>
  <si>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</si>
  <si>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</si>
  <si>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</si>
  <si>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</si>
  <si>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</si>
  <si>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</si>
  <si>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</si>
  <si>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</si>
  <si>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</si>
  <si>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</si>
  <si>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</si>
  <si>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</si>
  <si>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</si>
  <si>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</si>
  <si>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</si>
  <si>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</si>
  <si>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</si>
  <si>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</si>
  <si>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</si>
  <si>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</si>
  <si>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</si>
  <si>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</si>
  <si>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</si>
  <si>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</si>
  <si>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</si>
  <si>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</si>
  <si>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</si>
  <si>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</si>
  <si>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</si>
  <si>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</si>
  <si>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</si>
  <si>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</si>
  <si>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</si>
  <si>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</si>
  <si>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</si>
  <si>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</si>
  <si>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</si>
  <si>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</si>
  <si>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</si>
  <si>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</si>
  <si>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</si>
  <si>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</si>
  <si>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</si>
  <si>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</si>
  <si>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</si>
  <si>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</si>
  <si>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</si>
  <si>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</si>
  <si>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</si>
  <si>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</si>
  <si>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</si>
  <si>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</si>
  <si>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</si>
  <si>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</si>
  <si>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</si>
  <si>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</si>
  <si>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</si>
  <si>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</si>
  <si>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</si>
  <si>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</si>
  <si>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</si>
  <si>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</si>
  <si>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</si>
  <si>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</si>
  <si>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</si>
  <si>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</si>
  <si>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</si>
  <si>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</si>
  <si>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</si>
  <si>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</si>
  <si>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</si>
  <si>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</si>
  <si>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</si>
  <si>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</si>
  <si>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</si>
  <si>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</si>
  <si>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</si>
  <si>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</si>
  <si>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</si>
  <si>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</si>
  <si>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</si>
  <si>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</si>
  <si>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</si>
  <si>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</si>
  <si>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</si>
  <si>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</si>
  <si>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</si>
  <si>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</si>
  <si>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</si>
  <si>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</si>
  <si>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</si>
  <si>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</si>
  <si>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</si>
  <si>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</si>
  <si>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</si>
  <si>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</si>
  <si>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</si>
  <si>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</si>
  <si>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</si>
  <si>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</si>
  <si>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</si>
  <si>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</si>
  <si>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</si>
  <si>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</si>
  <si>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</si>
  <si>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</si>
  <si>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</si>
  <si>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</si>
  <si>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</si>
  <si>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</si>
  <si>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</si>
  <si>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</si>
  <si>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</si>
  <si>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</si>
  <si>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</si>
  <si>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</si>
  <si>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</si>
  <si>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</si>
  <si>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</si>
  <si>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</si>
  <si>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</si>
  <si>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</si>
  <si>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</si>
  <si>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</si>
  <si>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</si>
  <si>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</si>
  <si>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</si>
  <si>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</si>
  <si>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</si>
  <si>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</si>
  <si>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</si>
  <si>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</si>
  <si>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</si>
  <si>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</si>
  <si>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</si>
  <si>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</si>
  <si>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</si>
  <si>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</si>
  <si>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</si>
  <si>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</si>
  <si>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</si>
  <si>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</si>
  <si>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</si>
  <si>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</si>
  <si>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</si>
  <si>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</si>
  <si>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</si>
  <si>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</si>
  <si>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</si>
  <si>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</si>
  <si>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</si>
  <si>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</si>
  <si>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</si>
  <si>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</si>
  <si>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</si>
  <si>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</si>
  <si>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</si>
  <si>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</si>
  <si>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</si>
  <si>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</si>
  <si>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</si>
  <si>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</si>
  <si>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</si>
  <si>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</si>
  <si>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</si>
  <si>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</si>
  <si>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</si>
  <si>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</si>
  <si>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</si>
  <si>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</si>
  <si>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</si>
  <si>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</si>
  <si>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</si>
  <si>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</si>
  <si>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</si>
  <si>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</si>
  <si>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</si>
  <si>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</si>
  <si>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</si>
  <si>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</si>
  <si>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</si>
  <si>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</si>
  <si>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</si>
  <si>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</si>
  <si>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</si>
  <si>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</si>
  <si>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</si>
  <si>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</si>
  <si>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</si>
  <si>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</si>
  <si>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</si>
  <si>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</si>
  <si>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</si>
  <si>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</si>
  <si>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</si>
  <si>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</si>
  <si>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</si>
  <si>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</si>
  <si>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</si>
  <si>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</si>
  <si>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</si>
  <si>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</si>
  <si>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</si>
  <si>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</si>
  <si>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</si>
  <si>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</si>
  <si>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</si>
  <si>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</si>
  <si>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</si>
  <si>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</si>
  <si>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</si>
  <si>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</si>
  <si>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</si>
  <si>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</si>
  <si>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</si>
  <si>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</si>
  <si>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</si>
  <si>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</si>
  <si>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</si>
  <si>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</si>
  <si>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</si>
  <si>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</si>
  <si>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</si>
  <si>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</si>
  <si>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</si>
  <si>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</si>
  <si>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</si>
  <si>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</si>
  <si>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</si>
  <si>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</si>
  <si>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</si>
  <si>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</si>
  <si>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</si>
  <si>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</si>
  <si>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</si>
  <si>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</si>
  <si>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</si>
  <si>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</si>
  <si>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</si>
  <si>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</si>
  <si>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</si>
  <si>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</si>
  <si>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</si>
  <si>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</si>
  <si>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</si>
  <si>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</si>
  <si>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</si>
  <si>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</si>
  <si>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</si>
  <si>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</si>
  <si>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</si>
  <si>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</si>
  <si>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</si>
  <si>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</si>
  <si>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</si>
  <si>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</si>
  <si>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</si>
  <si>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</si>
  <si>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</si>
  <si>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</si>
  <si>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</si>
  <si>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</si>
  <si>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</si>
  <si>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</si>
  <si>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</si>
  <si>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</si>
  <si>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</si>
  <si>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</si>
  <si>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</si>
  <si>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</si>
  <si>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</si>
  <si>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</si>
  <si>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</si>
  <si>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</si>
  <si>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</si>
  <si>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</si>
  <si>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</si>
  <si>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</si>
  <si>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</si>
  <si>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</si>
  <si>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</si>
  <si>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</si>
  <si>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</si>
  <si>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</si>
  <si>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</si>
  <si>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</si>
  <si>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</si>
  <si>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</si>
  <si>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</si>
  <si>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</si>
  <si>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</si>
  <si>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</si>
  <si>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</si>
  <si>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</si>
  <si>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</si>
  <si>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</si>
  <si>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</si>
  <si>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</si>
  <si>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</si>
  <si>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</si>
  <si>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</si>
  <si>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</si>
  <si>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</si>
  <si>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</si>
  <si>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</si>
  <si>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</si>
  <si>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</si>
  <si>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</si>
  <si>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</si>
  <si>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</si>
  <si>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</si>
  <si>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</si>
  <si>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</si>
  <si>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</si>
  <si>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</si>
  <si>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</si>
  <si>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</si>
  <si>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</si>
  <si>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</si>
  <si>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</si>
  <si>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</si>
  <si>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</si>
  <si>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</si>
  <si>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</si>
  <si>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</si>
  <si>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</si>
  <si>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</si>
  <si>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</si>
  <si>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</si>
  <si>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</si>
  <si>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</si>
  <si>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</si>
  <si>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</si>
  <si>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</si>
  <si>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</si>
  <si>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</si>
  <si>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</si>
  <si>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</si>
  <si>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</si>
  <si>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</si>
  <si>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</si>
  <si>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</si>
  <si>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</si>
  <si>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</si>
  <si>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</si>
  <si>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</si>
  <si>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</si>
  <si>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</si>
  <si>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</si>
  <si>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</si>
  <si>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</si>
  <si>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</si>
  <si>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</si>
  <si>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</si>
  <si>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</si>
  <si>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</si>
  <si>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</si>
  <si>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</si>
  <si>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</si>
  <si>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</si>
  <si>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</si>
  <si>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</si>
  <si>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</si>
  <si>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</si>
  <si>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</si>
  <si>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</si>
  <si>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</si>
  <si>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</si>
  <si>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</si>
  <si>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</si>
  <si>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</si>
  <si>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</si>
  <si>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</si>
  <si>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</si>
  <si>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</si>
  <si>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</si>
  <si>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</si>
  <si>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</si>
  <si>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</si>
  <si>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</si>
  <si>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</si>
  <si>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</si>
  <si>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</si>
  <si>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</si>
  <si>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</si>
  <si>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</si>
  <si>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</si>
  <si>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</si>
  <si>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</si>
  <si>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</si>
  <si>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</si>
  <si>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</si>
  <si>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</si>
  <si>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</si>
  <si>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</si>
  <si>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</si>
  <si>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</si>
  <si>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</si>
  <si>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</si>
  <si>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</si>
  <si>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</si>
  <si>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</si>
  <si>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</si>
  <si>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</si>
  <si>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</si>
  <si>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</si>
  <si>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</si>
  <si>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</si>
  <si>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</si>
  <si>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</si>
  <si>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</si>
  <si>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</si>
  <si>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</si>
  <si>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</si>
  <si>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</si>
  <si>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</si>
  <si>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</si>
  <si>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</si>
  <si>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</si>
  <si>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</si>
  <si>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</si>
  <si>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</si>
  <si>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</si>
  <si>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</si>
  <si>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</si>
  <si>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</si>
  <si>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</si>
  <si>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</si>
  <si>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</si>
  <si>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</si>
  <si>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</si>
  <si>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</si>
  <si>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</si>
  <si>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</si>
  <si>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</si>
  <si>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</si>
  <si>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</si>
  <si>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</si>
  <si>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</si>
  <si>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</si>
  <si>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</si>
  <si>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</si>
  <si>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</si>
  <si>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</si>
  <si>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</si>
  <si>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</si>
  <si>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</si>
  <si>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</si>
  <si>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</si>
  <si>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</si>
  <si>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</si>
  <si>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</si>
  <si>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</si>
  <si>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</si>
  <si>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</si>
  <si>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</si>
  <si>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</si>
  <si>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</si>
  <si>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</si>
  <si>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</si>
  <si>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</si>
  <si>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</si>
  <si>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</si>
  <si>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</si>
  <si>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</si>
  <si>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</si>
  <si>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</si>
  <si>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</si>
  <si>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</si>
  <si>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</si>
  <si>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</si>
  <si>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</si>
  <si>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</si>
  <si>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</si>
  <si>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</si>
  <si>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</si>
  <si>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</si>
  <si>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</si>
  <si>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</si>
  <si>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</si>
  <si>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</si>
  <si>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</si>
  <si>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</si>
  <si>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</si>
  <si>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</si>
  <si>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</si>
  <si>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</si>
  <si>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</si>
  <si>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</si>
  <si>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</si>
  <si>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</si>
  <si>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</si>
  <si>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</si>
  <si>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</si>
  <si>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</si>
  <si>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</si>
  <si>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</si>
  <si>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</si>
  <si>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</si>
  <si>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</si>
  <si>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</si>
  <si>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</si>
  <si>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</si>
  <si>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</si>
  <si>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</si>
  <si>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</si>
  <si>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</si>
  <si>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</si>
  <si>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</si>
  <si>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</si>
  <si>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</si>
  <si>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</si>
  <si>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</si>
  <si>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</si>
  <si>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</si>
  <si>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</si>
  <si>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</si>
  <si>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</si>
  <si>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</si>
  <si>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</si>
  <si>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</si>
  <si>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</si>
  <si>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</si>
  <si>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</si>
  <si>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</si>
  <si>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</si>
  <si>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</si>
  <si>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</si>
  <si>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</si>
  <si>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</si>
  <si>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</si>
  <si>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</si>
  <si>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</si>
  <si>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</si>
  <si>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</si>
  <si>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</si>
  <si>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</si>
  <si>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</si>
  <si>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</si>
  <si>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</si>
  <si>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</si>
  <si>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</si>
  <si>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</si>
  <si>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</si>
  <si>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</si>
  <si>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</si>
  <si>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</si>
  <si>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</si>
  <si>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</si>
  <si>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</si>
  <si>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</si>
  <si>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</si>
  <si>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</si>
  <si>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</si>
  <si>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</si>
  <si>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</si>
  <si>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</si>
  <si>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</si>
  <si>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</si>
  <si>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</si>
  <si>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</si>
  <si>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</si>
  <si>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</si>
  <si>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</si>
  <si>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</si>
  <si>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</si>
  <si>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</si>
  <si>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</si>
  <si>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</si>
  <si>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</si>
  <si>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</si>
  <si>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</si>
  <si>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</si>
  <si>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</si>
  <si>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</si>
  <si>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</si>
  <si>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</si>
  <si>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</si>
  <si>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</si>
  <si>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</si>
  <si>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</si>
  <si>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</si>
  <si>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</si>
  <si>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</si>
  <si>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</si>
  <si>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</si>
  <si>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</si>
  <si>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</si>
  <si>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</si>
  <si>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</si>
  <si>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</si>
  <si>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</si>
  <si>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</si>
  <si>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</si>
  <si>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</si>
  <si>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</si>
  <si>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</si>
  <si>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</si>
  <si>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</si>
  <si>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</si>
  <si>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</si>
  <si>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</si>
  <si>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</si>
  <si>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</si>
  <si>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</si>
  <si>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</si>
  <si>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</si>
  <si>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</si>
  <si>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</si>
  <si>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</si>
  <si>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</si>
  <si>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</si>
  <si>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</si>
  <si>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</si>
  <si>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</si>
  <si>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</si>
  <si>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</si>
  <si>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</si>
  <si>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</si>
  <si>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</si>
  <si>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</si>
  <si>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</si>
  <si>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</si>
  <si>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</si>
  <si>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</si>
  <si>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</si>
  <si>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</si>
  <si>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</si>
  <si>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</si>
  <si>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</si>
  <si>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</si>
  <si>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</si>
  <si>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</si>
  <si>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</si>
  <si>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</si>
  <si>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</si>
  <si>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</si>
  <si>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</si>
  <si>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</si>
  <si>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</si>
  <si>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</si>
  <si>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</si>
  <si>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</si>
  <si>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</si>
  <si>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</si>
  <si>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</si>
  <si>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</si>
  <si>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</si>
  <si>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</si>
  <si>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</si>
  <si>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</si>
  <si>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</si>
  <si>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</si>
  <si>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</si>
  <si>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</si>
  <si>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</si>
  <si>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</si>
  <si>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</si>
  <si>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</si>
  <si>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</si>
  <si>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</si>
  <si>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</si>
  <si>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</si>
  <si>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</si>
  <si>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</si>
  <si>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</si>
  <si>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</si>
  <si>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</si>
  <si>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</si>
  <si>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</si>
  <si>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</si>
  <si>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</si>
  <si>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</si>
  <si>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</si>
  <si>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</si>
  <si>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</si>
  <si>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</si>
  <si>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</si>
  <si>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</si>
  <si>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</si>
  <si>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</si>
  <si>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</si>
  <si>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</si>
  <si>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</si>
  <si>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</si>
  <si>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</si>
  <si>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</si>
  <si>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</si>
  <si>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</si>
  <si>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</si>
  <si>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</si>
  <si>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</si>
  <si>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</si>
  <si>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</si>
  <si>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</si>
  <si>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</si>
  <si>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</si>
  <si>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</si>
  <si>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</si>
  <si>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</si>
  <si>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</si>
  <si>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</si>
  <si>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</si>
  <si>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</si>
  <si>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</si>
  <si>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</si>
  <si>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</si>
  <si>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</si>
  <si>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</si>
  <si>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</si>
  <si>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</si>
  <si>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</si>
  <si>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</si>
  <si>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</si>
  <si>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</si>
  <si>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</si>
  <si>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</si>
  <si>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</si>
  <si>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</si>
  <si>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</si>
  <si>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</si>
  <si>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</si>
  <si>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</si>
  <si>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</si>
  <si>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</si>
  <si>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</si>
  <si>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</si>
  <si>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</si>
  <si>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</si>
  <si>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</si>
  <si>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</si>
  <si>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</si>
  <si>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</si>
  <si>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</si>
  <si>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</si>
  <si>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</si>
  <si>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</si>
  <si>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</si>
  <si>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</si>
  <si>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</si>
  <si>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</si>
  <si>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</si>
  <si>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</si>
  <si>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</si>
  <si>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</si>
  <si>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</si>
  <si>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</si>
  <si>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</si>
  <si>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</si>
  <si>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</si>
  <si>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</si>
  <si>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</si>
  <si>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</si>
  <si>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</si>
  <si>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</si>
  <si>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</si>
  <si>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</si>
  <si>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</si>
  <si>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</si>
  <si>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</si>
  <si>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</si>
  <si>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</si>
  <si>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</si>
  <si>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</si>
  <si>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</si>
  <si>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</si>
  <si>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</si>
  <si>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</si>
  <si>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</si>
  <si>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</si>
  <si>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</si>
  <si>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</si>
  <si>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</si>
  <si>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</si>
  <si>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</si>
  <si>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</si>
  <si>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</si>
  <si>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</si>
  <si>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</si>
  <si>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</si>
  <si>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</si>
  <si>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</si>
  <si>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</si>
  <si>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</si>
  <si>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</si>
  <si>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</si>
  <si>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</si>
  <si>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</si>
  <si>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</si>
  <si>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</si>
  <si>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</si>
  <si>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</si>
  <si>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</si>
  <si>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</si>
  <si>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</si>
  <si>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</si>
  <si>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</si>
  <si>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</si>
  <si>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</si>
  <si>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</si>
  <si>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</si>
  <si>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</si>
  <si>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</si>
  <si>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</si>
  <si>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</si>
  <si>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</si>
  <si>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</si>
  <si>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</si>
  <si>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</si>
  <si>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</si>
  <si>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</si>
  <si>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</si>
  <si>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</si>
  <si>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</si>
  <si>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</si>
  <si>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</si>
  <si>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</si>
  <si>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</si>
  <si>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</si>
  <si>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</si>
  <si>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</si>
  <si>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</si>
  <si>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</si>
  <si>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</si>
  <si>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</si>
  <si>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</si>
  <si>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</si>
  <si>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</si>
  <si>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</si>
  <si>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</si>
  <si>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</si>
  <si>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</si>
  <si>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</si>
  <si>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</si>
  <si>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</si>
  <si>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</si>
  <si>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</si>
  <si>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</si>
  <si>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</si>
  <si>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</si>
  <si>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</si>
  <si>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</si>
  <si>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</si>
  <si>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</si>
  <si>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</si>
  <si>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</si>
  <si>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</si>
  <si>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</si>
  <si>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</si>
  <si>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</si>
  <si>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</si>
  <si>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</si>
  <si>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</si>
  <si>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</si>
  <si>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</si>
  <si>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</si>
  <si>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</si>
  <si>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</si>
  <si>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</si>
  <si>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</si>
  <si>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</si>
  <si>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</si>
  <si>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</si>
  <si>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</si>
  <si>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</si>
  <si>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</si>
  <si>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</si>
  <si>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</si>
  <si>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</si>
  <si>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</si>
  <si>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</si>
  <si>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</si>
  <si>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</si>
  <si>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</si>
  <si>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</si>
  <si>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</si>
  <si>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</si>
  <si>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</si>
  <si>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</si>
  <si>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</si>
  <si>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</si>
  <si>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</si>
  <si>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</si>
  <si>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</si>
  <si>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</si>
  <si>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</si>
  <si>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</si>
  <si>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</si>
  <si>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</si>
  <si>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</si>
  <si>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</si>
  <si>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</si>
  <si>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</si>
  <si>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</si>
  <si>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</si>
  <si>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</si>
  <si>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</si>
  <si>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</si>
  <si>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</si>
  <si>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</si>
  <si>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</si>
  <si>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</si>
  <si>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</si>
  <si>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</si>
  <si>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</si>
  <si>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</si>
  <si>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</si>
  <si>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</si>
  <si>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</si>
  <si>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</si>
  <si>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</si>
  <si>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</si>
  <si>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</si>
  <si>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</si>
  <si>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</si>
  <si>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</si>
  <si>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</si>
  <si>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</si>
  <si>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</si>
  <si>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</si>
  <si>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</si>
  <si>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</si>
  <si>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</si>
  <si>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</si>
  <si>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</si>
  <si>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</si>
  <si>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</si>
  <si>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</si>
  <si>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</si>
  <si>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</si>
  <si>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</si>
  <si>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</si>
  <si>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</si>
  <si>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</si>
  <si>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</si>
  <si>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</si>
  <si>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</si>
  <si>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</si>
  <si>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</si>
  <si>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</si>
  <si>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</si>
  <si>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</si>
  <si>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</si>
  <si>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</si>
  <si>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</si>
  <si>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</si>
  <si>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</si>
  <si>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</si>
  <si>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</si>
  <si>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</si>
  <si>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</si>
  <si>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</si>
  <si>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</si>
  <si>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</si>
  <si>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</si>
  <si>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</si>
  <si>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</si>
  <si>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</si>
  <si>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</si>
  <si>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</si>
  <si>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</si>
  <si>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</si>
  <si>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</si>
  <si>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</si>
  <si>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</si>
  <si>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</si>
  <si>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</si>
  <si>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</si>
  <si>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</si>
  <si>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</si>
  <si>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</si>
  <si>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</si>
  <si>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</si>
  <si>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</si>
  <si>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</si>
  <si>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</si>
  <si>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</si>
  <si>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</si>
  <si>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</si>
  <si>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</si>
  <si>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</si>
  <si>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</si>
  <si>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</si>
  <si>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</si>
  <si>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</si>
  <si>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</si>
  <si>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</si>
  <si>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</si>
  <si>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</si>
  <si>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</si>
  <si>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</si>
  <si>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</si>
  <si>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</si>
  <si>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</si>
  <si>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</si>
  <si>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</si>
  <si>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</si>
  <si>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</si>
  <si>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</si>
  <si>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</si>
  <si>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</si>
  <si>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</si>
  <si>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</si>
  <si>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</si>
  <si>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</si>
  <si>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</si>
  <si>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</si>
  <si>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</si>
  <si>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</si>
  <si>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</si>
  <si>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</si>
  <si>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</si>
  <si>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</si>
  <si>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</si>
  <si>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</si>
  <si>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</si>
  <si>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</si>
  <si>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</si>
  <si>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</si>
  <si>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</si>
  <si>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</si>
  <si>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</si>
  <si>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</si>
  <si>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</si>
  <si>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</si>
  <si>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</si>
  <si>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</si>
  <si>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</si>
  <si>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</si>
  <si>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</si>
  <si>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</si>
  <si>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</si>
  <si>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</si>
  <si>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</si>
  <si>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</si>
  <si>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</si>
  <si>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</si>
  <si>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</si>
  <si>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</si>
  <si>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</si>
  <si>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</si>
  <si>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</si>
  <si>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</si>
  <si>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</si>
  <si>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</si>
  <si>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</si>
  <si>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</si>
  <si>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</si>
  <si>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</si>
  <si>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</si>
  <si>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</si>
  <si>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</si>
  <si>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</si>
  <si>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</si>
  <si>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</si>
  <si>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</si>
  <si>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</si>
  <si>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</si>
  <si>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</si>
  <si>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</si>
  <si>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</si>
  <si>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</si>
  <si>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</si>
  <si>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</si>
  <si>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</si>
  <si>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</si>
  <si>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</si>
  <si>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</si>
  <si>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</si>
  <si>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</si>
  <si>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</si>
  <si>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</si>
  <si>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</si>
  <si>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</si>
  <si>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</si>
  <si>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</si>
  <si>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</si>
  <si>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</si>
  <si>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</si>
  <si>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</si>
  <si>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</si>
  <si>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</si>
  <si>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</si>
  <si>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</si>
  <si>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</si>
  <si>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</si>
  <si>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</si>
  <si>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</si>
  <si>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</si>
  <si>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</si>
  <si>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</si>
  <si>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</si>
  <si>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</si>
  <si>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</si>
  <si>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</si>
  <si>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</si>
  <si>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</si>
  <si>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</si>
  <si>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</si>
  <si>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</si>
  <si>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</si>
  <si>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</si>
  <si>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</si>
  <si>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</si>
  <si>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</si>
  <si>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</si>
  <si>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</si>
  <si>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</si>
  <si>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</si>
  <si>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</si>
  <si>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</si>
  <si>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</si>
  <si>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</si>
  <si>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</si>
  <si>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</si>
  <si>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</si>
  <si>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</si>
  <si>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</si>
  <si>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</si>
  <si>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</si>
  <si>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</si>
  <si>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</si>
  <si>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</si>
  <si>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</si>
  <si>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</si>
  <si>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</si>
  <si>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</si>
  <si>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</si>
  <si>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</si>
  <si>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</si>
  <si>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</si>
  <si>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</si>
  <si>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</si>
  <si>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</si>
  <si>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</si>
  <si>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</si>
  <si>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</si>
  <si>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</si>
  <si>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</si>
  <si>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</si>
  <si>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</si>
  <si>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</si>
  <si>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</si>
  <si>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</si>
  <si>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</si>
  <si>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</si>
  <si>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</si>
  <si>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</si>
  <si>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</si>
  <si>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</si>
  <si>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</si>
  <si>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</si>
  <si>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</si>
  <si>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</si>
  <si>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</si>
  <si>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</si>
  <si>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</si>
  <si>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</si>
  <si>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</si>
  <si>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</si>
  <si>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</si>
  <si>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</si>
  <si>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</si>
  <si>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</si>
  <si>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</si>
  <si>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</si>
  <si>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</si>
  <si>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</si>
  <si>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</si>
  <si>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</si>
  <si>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</si>
  <si>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</si>
  <si>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</si>
  <si>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</si>
  <si>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</si>
  <si>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</si>
  <si>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</si>
  <si>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</si>
  <si>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</si>
  <si>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</si>
  <si>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</si>
  <si>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</si>
  <si>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</si>
  <si>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</si>
  <si>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</si>
  <si>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</si>
  <si>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</si>
  <si>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</si>
  <si>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</si>
  <si>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</si>
  <si>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</si>
  <si>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</si>
  <si>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</si>
  <si>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</si>
  <si>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</si>
  <si>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</si>
  <si>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</si>
  <si>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</si>
  <si>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</si>
  <si>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</si>
  <si>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</si>
  <si>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</si>
  <si>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</si>
  <si>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</si>
  <si>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</si>
  <si>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</si>
  <si>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</si>
  <si>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</si>
  <si>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</si>
  <si>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</si>
  <si>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</si>
  <si>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</si>
  <si>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</si>
  <si>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</si>
  <si>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</si>
  <si>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</si>
  <si>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</si>
  <si>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</si>
  <si>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</si>
  <si>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</si>
  <si>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</si>
  <si>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</si>
  <si>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</si>
  <si>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</si>
  <si>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</si>
  <si>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</si>
  <si>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</si>
  <si>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</si>
  <si>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</si>
  <si>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</si>
  <si>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</si>
  <si>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</si>
  <si>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</si>
  <si>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</si>
  <si>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</si>
  <si>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</si>
  <si>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</si>
  <si>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</si>
  <si>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</si>
  <si>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</si>
  <si>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</si>
  <si>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</si>
  <si>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</si>
  <si>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</si>
  <si>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</si>
  <si>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</si>
  <si>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</si>
  <si>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</si>
  <si>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</si>
  <si>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</si>
  <si>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</si>
  <si>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</si>
  <si>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</si>
  <si>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</si>
  <si>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</si>
  <si>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</si>
  <si>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</si>
  <si>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</si>
  <si>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</si>
  <si>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</si>
  <si>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</si>
  <si>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</si>
  <si>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</si>
  <si>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</si>
  <si>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</si>
  <si>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</si>
  <si>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</si>
  <si>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</si>
  <si>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</si>
  <si>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</si>
  <si>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</si>
  <si>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</si>
  <si>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</si>
  <si>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</si>
  <si>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</si>
  <si>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</si>
  <si>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</si>
  <si>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</si>
  <si>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</si>
  <si>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</si>
  <si>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</si>
  <si>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</si>
  <si>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</si>
  <si>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</si>
  <si>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</si>
  <si>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</si>
  <si>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</si>
  <si>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</si>
  <si>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</si>
  <si>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</si>
  <si>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</si>
  <si>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</si>
  <si>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</si>
  <si>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</si>
  <si>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</si>
  <si>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</si>
  <si>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</si>
  <si>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</si>
  <si>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</si>
  <si>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</si>
  <si>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</si>
  <si>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</si>
  <si>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</si>
  <si>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</si>
  <si>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</si>
  <si>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</si>
  <si>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</si>
  <si>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</si>
  <si>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</si>
  <si>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</si>
  <si>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</si>
  <si>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</si>
  <si>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</si>
  <si>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</si>
  <si>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</si>
  <si>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</si>
  <si>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</si>
  <si>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</si>
  <si>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</si>
  <si>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</si>
  <si>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</si>
  <si>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</si>
  <si>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</si>
  <si>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</si>
  <si>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</si>
  <si>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</si>
  <si>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</si>
  <si>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</si>
  <si>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</si>
  <si>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</si>
  <si>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</si>
  <si>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</si>
  <si>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</si>
  <si>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</si>
  <si>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</si>
  <si>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</si>
  <si>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</si>
  <si>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</si>
  <si>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</si>
  <si>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</si>
  <si>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</si>
  <si>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</si>
  <si>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</si>
  <si>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</si>
  <si>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</si>
  <si>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</si>
  <si>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</si>
  <si>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</si>
  <si>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</si>
  <si>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</si>
  <si>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</si>
  <si>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</si>
  <si>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</si>
  <si>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</si>
  <si>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</si>
  <si>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</si>
  <si>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</si>
  <si>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</si>
  <si>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</si>
  <si>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</si>
  <si>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</si>
  <si>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</si>
  <si>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</si>
  <si>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</si>
  <si>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</si>
  <si>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</si>
  <si>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</si>
  <si>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</si>
  <si>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</si>
  <si>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</si>
  <si>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</si>
  <si>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</si>
  <si>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</si>
  <si>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</si>
  <si>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</si>
  <si>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</si>
  <si>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</si>
  <si>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</si>
  <si>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</si>
  <si>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</si>
  <si>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</si>
  <si>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</si>
  <si>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</si>
  <si>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</si>
  <si>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</si>
  <si>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</si>
  <si>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</si>
  <si>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</si>
  <si>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</si>
  <si>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</si>
  <si>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</si>
  <si>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</si>
  <si>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</si>
  <si>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</si>
  <si>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</si>
  <si>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</si>
  <si>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</si>
  <si>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</si>
  <si>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</si>
  <si>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</si>
  <si>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</si>
  <si>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</si>
  <si>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</si>
  <si>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</si>
  <si>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</si>
  <si>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</si>
  <si>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</si>
  <si>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</si>
  <si>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</si>
  <si>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</si>
  <si>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</si>
  <si>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</si>
  <si>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</si>
  <si>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</si>
  <si>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</si>
  <si>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</si>
  <si>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</si>
  <si>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</si>
  <si>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</si>
  <si>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</si>
  <si>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</si>
  <si>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</si>
  <si>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</si>
  <si>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</si>
  <si>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</si>
  <si>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</si>
  <si>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</si>
  <si>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</si>
  <si>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</si>
  <si>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</si>
  <si>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</si>
  <si>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</si>
  <si>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</si>
  <si>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</si>
  <si>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</si>
  <si>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</si>
  <si>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</si>
  <si>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</si>
  <si>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</si>
  <si>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</si>
  <si>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</si>
  <si>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</si>
  <si>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</si>
  <si>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</si>
  <si>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</si>
  <si>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</si>
  <si>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</si>
  <si>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</si>
  <si>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</si>
  <si>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</si>
  <si>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</si>
  <si>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</si>
  <si>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</si>
  <si>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</si>
  <si>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</si>
  <si>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</si>
  <si>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</si>
  <si>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</si>
  <si>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</si>
  <si>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</si>
  <si>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</si>
  <si>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</si>
  <si>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</si>
  <si>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</si>
  <si>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</si>
  <si>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</si>
  <si>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</si>
  <si>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</si>
  <si>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</si>
  <si>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</si>
  <si>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</si>
  <si>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</si>
  <si>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</si>
  <si>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</si>
  <si>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</si>
  <si>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</si>
  <si>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</si>
  <si>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</si>
  <si>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</si>
  <si>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</si>
  <si>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</si>
  <si>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</si>
  <si>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</si>
  <si>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</si>
  <si>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</si>
  <si>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</si>
  <si>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</si>
  <si>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</si>
  <si>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</si>
  <si>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</si>
  <si>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</si>
  <si>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</si>
  <si>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</si>
  <si>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</si>
  <si>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</si>
  <si>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</si>
  <si>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</si>
  <si>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</si>
  <si>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</si>
  <si>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</si>
  <si>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</si>
  <si>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</si>
  <si>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</si>
  <si>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</si>
  <si>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</si>
  <si>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</si>
  <si>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</si>
  <si>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</si>
  <si>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</si>
  <si>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</si>
  <si>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</si>
  <si>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</si>
  <si>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</si>
  <si>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</si>
  <si>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</si>
  <si>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</si>
  <si>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</si>
  <si>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</si>
  <si>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</si>
  <si>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</si>
  <si>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</si>
  <si>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</si>
  <si>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</si>
  <si>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</si>
  <si>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</si>
  <si>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</si>
  <si>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</si>
  <si>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</si>
  <si>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</si>
  <si>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</si>
  <si>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</si>
  <si>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</si>
  <si>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</si>
  <si>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</si>
  <si>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</si>
  <si>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</si>
  <si>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</si>
  <si>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</si>
  <si>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</si>
  <si>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</si>
  <si>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</si>
  <si>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</si>
  <si>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</si>
  <si>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</si>
  <si>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</si>
  <si>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</si>
  <si>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</si>
  <si>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</si>
  <si>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</si>
  <si>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</si>
  <si>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</si>
  <si>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</si>
  <si>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</si>
  <si>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</si>
  <si>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</si>
  <si>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</si>
  <si>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</si>
  <si>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</si>
  <si>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</si>
  <si>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</si>
  <si>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</si>
  <si>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</si>
  <si>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</si>
  <si>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</si>
  <si>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</si>
  <si>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</si>
  <si>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</si>
  <si>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</si>
  <si>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</si>
  <si>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</si>
  <si>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</si>
  <si>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</si>
  <si>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</si>
  <si>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</si>
  <si>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</si>
  <si>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</si>
  <si>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</si>
  <si>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</si>
  <si>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</si>
  <si>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</si>
  <si>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</si>
  <si>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</si>
  <si>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</si>
  <si>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</si>
  <si>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</si>
  <si>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</si>
  <si>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</si>
  <si>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</si>
  <si>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</si>
  <si>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</si>
  <si>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</si>
  <si>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</si>
  <si>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</si>
  <si>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</si>
  <si>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</si>
  <si>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</si>
  <si>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</si>
  <si>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</si>
  <si>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</si>
  <si>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</si>
  <si>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</si>
  <si>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</si>
  <si>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</si>
  <si>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</si>
  <si>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</si>
  <si>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</si>
  <si>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</si>
  <si>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</si>
  <si>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</si>
  <si>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</si>
  <si>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</si>
  <si>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</si>
  <si>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</si>
  <si>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</si>
  <si>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</si>
  <si>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</si>
  <si>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</si>
  <si>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</si>
  <si>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</si>
  <si>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</si>
  <si>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</si>
  <si>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</si>
  <si>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</si>
  <si>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</si>
  <si>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</si>
  <si>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</si>
  <si>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</si>
  <si>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</si>
  <si>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</si>
  <si>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</si>
  <si>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</si>
  <si>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</si>
  <si>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</si>
  <si>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</si>
  <si>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</si>
  <si>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</si>
  <si>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</si>
  <si>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</si>
  <si>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</si>
  <si>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</si>
  <si>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</si>
  <si>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</si>
  <si>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</si>
  <si>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</si>
  <si>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</si>
  <si>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</si>
  <si>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</si>
  <si>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</si>
  <si>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</si>
  <si>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</si>
  <si>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</si>
  <si>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</si>
  <si>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</si>
  <si>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</si>
  <si>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</si>
  <si>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</si>
  <si>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</si>
  <si>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</si>
  <si>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</si>
  <si>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</si>
  <si>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</si>
  <si>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</si>
  <si>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</si>
  <si>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</si>
  <si>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</si>
  <si>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</si>
  <si>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</si>
  <si>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</si>
  <si>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</si>
  <si>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</si>
  <si>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</si>
  <si>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</si>
  <si>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</si>
  <si>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</si>
  <si>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</si>
  <si>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</si>
  <si>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</si>
  <si>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</si>
  <si>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</si>
  <si>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</si>
  <si>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</si>
  <si>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</si>
  <si>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</si>
  <si>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</si>
  <si>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</si>
  <si>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</si>
  <si>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</si>
  <si>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</si>
  <si>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</si>
  <si>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</si>
  <si>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</si>
  <si>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</si>
  <si>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</si>
  <si>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</si>
  <si>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</si>
  <si>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</si>
  <si>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</si>
  <si>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</si>
  <si>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</si>
  <si>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</si>
  <si>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</si>
  <si>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</si>
  <si>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</si>
  <si>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</si>
  <si>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</si>
  <si>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</si>
  <si>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</si>
  <si>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</si>
  <si>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</si>
  <si>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</si>
  <si>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</si>
  <si>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</si>
  <si>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</si>
  <si>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</si>
  <si>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</si>
  <si>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</si>
  <si>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</si>
  <si>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</si>
  <si>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</si>
  <si>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</si>
  <si>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</si>
  <si>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</si>
  <si>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</si>
  <si>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</si>
  <si>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</si>
  <si>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</si>
  <si>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</si>
  <si>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</si>
  <si>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</si>
  <si>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</si>
  <si>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</si>
  <si>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</si>
  <si>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</si>
  <si>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</si>
  <si>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</si>
  <si>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</si>
  <si>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</si>
  <si>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</si>
  <si>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</si>
  <si>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</si>
  <si>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</si>
  <si>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</si>
  <si>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</si>
  <si>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</si>
  <si>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</si>
  <si>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</si>
  <si>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</si>
  <si>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</si>
  <si>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</si>
  <si>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</si>
  <si>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</si>
  <si>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</si>
  <si>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</si>
  <si>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</si>
  <si>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</si>
  <si>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</si>
  <si>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</si>
  <si>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</si>
  <si>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</si>
  <si>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</si>
  <si>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</si>
  <si>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</si>
  <si>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</si>
  <si>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</si>
  <si>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</si>
  <si>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</si>
  <si>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</si>
  <si>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</si>
  <si>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</si>
  <si>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</si>
  <si>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</si>
  <si>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</si>
  <si>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</si>
  <si>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</si>
  <si>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</si>
  <si>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</si>
  <si>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</si>
  <si>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</si>
  <si>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</si>
  <si>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</si>
  <si>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</si>
  <si>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</si>
  <si>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</si>
  <si>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</si>
  <si>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</si>
  <si>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</si>
  <si>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</si>
  <si>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</si>
  <si>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</si>
  <si>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</si>
  <si>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</si>
  <si>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</si>
  <si>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</si>
  <si>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</si>
  <si>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</si>
  <si>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</si>
  <si>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</si>
  <si>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</si>
  <si>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</si>
  <si>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</si>
  <si>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</si>
  <si>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</si>
  <si>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</si>
  <si>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</si>
  <si>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</si>
  <si>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</si>
  <si>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</si>
  <si>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</si>
  <si>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</si>
  <si>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</si>
  <si>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</si>
  <si>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</si>
  <si>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</si>
  <si>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</si>
  <si>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</si>
  <si>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</si>
  <si>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</si>
  <si>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</si>
  <si>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</si>
  <si>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</si>
  <si>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</si>
  <si>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</si>
  <si>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</si>
  <si>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</si>
  <si>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</si>
  <si>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</si>
  <si>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</si>
  <si>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</si>
  <si>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</si>
  <si>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</si>
  <si>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</si>
  <si>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</si>
  <si>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</si>
  <si>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</si>
  <si>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</si>
  <si>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</si>
  <si>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</si>
  <si>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</si>
  <si>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</si>
  <si>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</si>
  <si>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</si>
  <si>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</si>
  <si>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</si>
  <si>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</si>
  <si>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</si>
  <si>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</si>
  <si>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</si>
  <si>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</si>
  <si>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</si>
  <si>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</si>
  <si>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</si>
  <si>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</si>
  <si>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</si>
  <si>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</si>
  <si>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</si>
  <si>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</si>
  <si>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</si>
  <si>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</si>
  <si>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</si>
  <si>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</si>
  <si>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</si>
  <si>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</si>
  <si>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</si>
  <si>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</si>
  <si>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</si>
  <si>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</si>
  <si>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</si>
  <si>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</si>
  <si>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</si>
  <si>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</si>
  <si>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</si>
  <si>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</si>
  <si>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</si>
  <si>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</si>
  <si>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</si>
  <si>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</si>
  <si>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</si>
  <si>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</si>
  <si>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</si>
  <si>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</si>
  <si>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</si>
  <si>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</si>
  <si>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</si>
  <si>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</si>
  <si>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</si>
  <si>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</si>
  <si>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</si>
  <si>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</si>
  <si>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</si>
  <si>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</si>
  <si>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</si>
  <si>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</si>
  <si>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</si>
  <si>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</si>
  <si>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</si>
  <si>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</si>
  <si>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</si>
  <si>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</si>
  <si>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</si>
  <si>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</si>
  <si>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</si>
  <si>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</si>
  <si>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</si>
  <si>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</si>
  <si>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</si>
  <si>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</si>
  <si>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</si>
  <si>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</si>
  <si>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</si>
  <si>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</si>
  <si>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</si>
  <si>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</si>
  <si>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</si>
  <si>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</si>
  <si>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</si>
  <si>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</si>
  <si>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</si>
  <si>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</si>
  <si>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</si>
  <si>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</si>
  <si>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</si>
  <si>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</si>
  <si>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</si>
  <si>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</si>
  <si>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</si>
  <si>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</si>
  <si>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</si>
  <si>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</si>
  <si>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</si>
  <si>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</si>
  <si>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</si>
  <si>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</si>
  <si>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</si>
  <si>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</si>
  <si>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</si>
  <si>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</si>
  <si>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</si>
  <si>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</si>
  <si>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</si>
  <si>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</si>
  <si>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</si>
  <si>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</si>
  <si>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</si>
  <si>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</si>
  <si>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</si>
  <si>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</si>
  <si>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</si>
  <si>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</si>
  <si>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</si>
  <si>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</si>
  <si>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</si>
  <si>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</si>
  <si>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</si>
  <si>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</si>
  <si>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</si>
  <si>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</si>
  <si>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</si>
  <si>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</si>
  <si>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</si>
  <si>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</si>
  <si>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</si>
  <si>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</si>
  <si>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</si>
  <si>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</si>
  <si>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</si>
  <si>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</si>
  <si>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</si>
  <si>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</si>
  <si>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</si>
  <si>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</si>
  <si>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</si>
  <si>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</si>
  <si>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</si>
  <si>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</si>
  <si>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</si>
  <si>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</si>
  <si>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</si>
  <si>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</si>
  <si>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</si>
  <si>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</si>
  <si>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</si>
  <si>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</si>
  <si>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</si>
  <si>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</si>
  <si>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</si>
  <si>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</si>
  <si>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</si>
  <si>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</si>
  <si>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</si>
  <si>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</si>
  <si>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</si>
  <si>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</si>
  <si>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</si>
  <si>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</si>
  <si>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</si>
  <si>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</si>
  <si>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</si>
  <si>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</si>
  <si>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</si>
  <si>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</si>
  <si>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</si>
  <si>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</si>
  <si>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</si>
  <si>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</si>
  <si>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</si>
  <si>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</si>
  <si>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</si>
  <si>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</si>
  <si>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</si>
  <si>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</si>
  <si>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</si>
  <si>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</si>
  <si>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</si>
  <si>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</si>
  <si>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</si>
  <si>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</si>
  <si>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</si>
  <si>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</si>
  <si>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</si>
  <si>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</si>
  <si>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</si>
  <si>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</si>
  <si>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</si>
  <si>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</si>
  <si>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</si>
  <si>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</si>
  <si>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</si>
  <si>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</si>
  <si>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</si>
  <si>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</si>
  <si>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</si>
  <si>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</si>
  <si>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</si>
  <si>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</si>
  <si>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</si>
  <si>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</si>
  <si>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</si>
  <si>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</si>
  <si>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</si>
  <si>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</si>
  <si>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</si>
  <si>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</si>
  <si>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</si>
  <si>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</si>
  <si>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</si>
  <si>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</si>
  <si>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</si>
  <si>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</si>
  <si>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</si>
  <si>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</si>
  <si>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</si>
  <si>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</si>
  <si>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</si>
  <si>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</si>
  <si>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</si>
  <si>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</si>
  <si>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</si>
  <si>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</si>
  <si>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</si>
  <si>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</si>
  <si>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</si>
  <si>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</si>
  <si>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</si>
  <si>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</si>
  <si>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</si>
  <si>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</si>
  <si>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</si>
  <si>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</si>
  <si>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</si>
  <si>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</si>
  <si>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</si>
  <si>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</si>
  <si>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</si>
  <si>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</si>
  <si>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</si>
  <si>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</si>
  <si>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</si>
  <si>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</si>
  <si>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</si>
  <si>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</si>
  <si>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</si>
  <si>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</si>
  <si>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</si>
  <si>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</si>
  <si>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</si>
  <si>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</si>
  <si>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</si>
  <si>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</si>
  <si>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</si>
  <si>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</si>
  <si>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</si>
  <si>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</si>
  <si>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</si>
  <si>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</si>
  <si>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</si>
  <si>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</si>
  <si>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</si>
  <si>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</si>
  <si>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</si>
  <si>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</si>
  <si>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</si>
  <si>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</si>
  <si>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</si>
  <si>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</si>
  <si>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</si>
  <si>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</si>
  <si>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</si>
  <si>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</si>
  <si>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</si>
  <si>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</si>
  <si>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</si>
  <si>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</si>
  <si>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</si>
  <si>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</si>
  <si>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</si>
  <si>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</si>
  <si>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</si>
  <si>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</si>
  <si>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</si>
  <si>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</si>
  <si>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</si>
  <si>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</si>
  <si>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</si>
  <si>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</si>
  <si>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</si>
  <si>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</si>
  <si>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</si>
  <si>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</si>
  <si>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</si>
  <si>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</si>
  <si>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</si>
  <si>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</si>
  <si>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</si>
  <si>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</si>
  <si>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</si>
  <si>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</si>
  <si>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</si>
  <si>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</si>
  <si>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</si>
  <si>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</si>
  <si>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</si>
  <si>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</si>
  <si>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</si>
  <si>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</si>
  <si>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</si>
  <si>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</si>
  <si>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</si>
  <si>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</si>
  <si>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</si>
  <si>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</si>
  <si>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</si>
  <si>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</si>
  <si>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</si>
  <si>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</si>
  <si>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</si>
  <si>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</si>
  <si>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</si>
  <si>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</si>
  <si>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</si>
  <si>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</si>
  <si>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</si>
  <si>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</si>
  <si>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</si>
  <si>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</si>
  <si>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</si>
  <si>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</si>
  <si>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</si>
  <si>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</si>
  <si>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</si>
  <si>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</si>
  <si>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</si>
  <si>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</si>
  <si>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</si>
  <si>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</si>
  <si>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</si>
  <si>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</si>
  <si>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30 km</t>
  </si>
  <si>
    <t xml:space="preserve"> PCM-20250215-00000830 </t>
  </si>
  <si>
    <t>LTE site still down and  site located in aramco area access issue need special permission</t>
  </si>
  <si>
    <t>PCM-20251124-00001626</t>
  </si>
  <si>
    <t xml:space="preserve">night access issue USF area </t>
  </si>
  <si>
    <t>PCM-20251124-00001773</t>
  </si>
  <si>
    <t>50 mins</t>
  </si>
  <si>
    <t>HaW2421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</si>
  <si>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</si>
  <si>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</si>
  <si>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</si>
  <si>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</si>
  <si>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</si>
  <si>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</si>
  <si>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</si>
  <si>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</si>
  <si>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</si>
  <si>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</si>
  <si>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30 min</t>
  </si>
  <si>
    <t>PCM-20251124-00001751</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</si>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</sst>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323.00645960648399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0.19789479167229729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45985.95488553241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45985.95488553241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45985.95488553241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45985.95488553241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45985.95488553241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45985.95488553241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45985.95488553241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45985.95488553241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45985.95488553241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45985.95488553241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45985.95488553241</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45985.95488553241</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45985.95488553241</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45985.95488553241</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45985.95488553241</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45985.95488553241</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45985.95488553241</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45985.95488553241</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45985.95488553241</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45985.95488553241</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45985.95488553241</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45985.95488553241</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45985.95488553241</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45985.95488553241</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45985.95488553241</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45985.95488553241</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45985.95488553241</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45985.95488553241</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45985.95488553241</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45985.95488553241</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45985.95488553241</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45985.95488553241</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45985.95488553241</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45985.95488553241</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45985.95488553241</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45985.95488553241</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45985.95488553241</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45985.95488553241</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45985.95488553241</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45985.95488553241</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45985.95488553241</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45985.95488553241</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45985.95488553241</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45985.95488553241</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45985.95488553241</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45985.95488553241</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45985.95488553241</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45985.95488553241</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45985.95488553241</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45985.95488553241</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45985.95488553241</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45985.95488553241</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45985.95488553241</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45985.95488553241</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45985.95488553241</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45985.95488553241</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45985.95488553241</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45985.95488553241</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45985.95488553241</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45985.95488553241</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45985.95488553241</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45985.95488553241</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45985.95488553241</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45985.95488553241</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160.95504756944865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1.5674665509286569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9.185312500630971E-2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1.7964236110856291E-2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45985.95488553241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45985.95488553241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45985.95488553241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45985.95488553241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45985.95488553241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45985.95488553241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45985.95488553241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45985.95488553241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45985.95488553241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45985.95488553241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45985.95488553241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45985.95488553241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45985.95488553241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45985.95488553241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45985.95488553241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45985.95488553241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45985.95488553241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45985.95488553241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45985.95488553241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45985.95488553241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45985.95488553241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45985.95488553241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45985.95488553241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45985.95488553241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45985.95488553241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45985.95488553241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45985.95488553241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45985.95488553241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45985.95488553241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45985.95488553241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45985.95488553241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45985.95488553241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45985.95488553241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45985.95488553241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45985.95488553241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45985.95488553241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45985.95488553241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45985.95488553241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45985.95488553241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45985.95488553241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45985.95488553241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45985.95488553241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45985.95488553241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45985.95488553241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45985.95488553241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45985.95488553241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45985.95488553241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45985.95488553241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45985.95488553241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45985.95488553241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45985.95488553241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45985.95488553241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45985.95488553241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45985.95488553241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45985.95488553241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45985.95488553241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45985.95488553241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45985.95488553241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45985.95488553241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45985.95488553241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45985.95488553241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45985.95488553241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45985.95488553241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45985.95488553241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45985.95488553241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45985.95488553241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45985.95488553241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45985.95488553241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45985.95488553241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45985.95488553241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45985.95488553241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45985.95488553241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45985.95488553241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45985.95488553241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45985.95488553241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45985.95488553241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45985.95488553241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45985.95488553241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45985.95488553241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45985.95488553241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45985.95488553241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45985.95488553241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45985.95488553241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45985.95488553241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45985.95488553241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45985.95488553241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45985.95488553241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45985.95488553241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45985.95488553241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45985.95488553241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45985.95488553241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45985.95488553241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45985.95488553241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45985.95488553241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45985.95488553241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45985.95488553241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45985.95488553241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45985.95488553241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45985.95488553241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45985.95488553241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45985.95488553241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45985.95488553241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45985.95488553241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45985.95488553241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45985.95488553241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45985.95488553241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45985.95488553241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45985.95488553241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45985.95488553241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45985.95488553241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45985.95488553241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45985.95488553241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45985.95488553241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45985.95488553241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45985.95488553241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45985.95488553241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45985.95488553241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45985.95488553241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45985.95488553241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45985.95488553241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45985.95488553241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45985.95488553241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45985.95488553241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45985.95488553241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45985.95488553241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45985.95488553241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45985.95488553241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45985.95488553241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45985.95488553241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45985.95488553241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45985.95488553241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45985.95488553241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45985.95488553241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45985.95488553241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45985.95488553241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45985.95488553241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45985.95488553241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45985.95488553241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45985.95488553241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45985.95488553241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45985.95488553241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45985.95488553241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45985.95488553241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45985.95488553241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45985.95488553241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45985.95488553241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45985.95488553241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45985.95488553241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45985.95488553241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45985.95488553241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45985.95488553241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45985.95488553241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45985.95488553241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45985.95488553241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45985.95488553241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45985.95488553241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45985.95488553241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45985.95488553241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45985.95488553241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45985.95488553241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45985.95488553241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45985.95488553241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45985.95488553241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45985.95488553241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45985.95488553241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45985.95488553241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45985.95488553241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45985.95488553241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45985.95488553241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45985.95488553241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45985.95488553241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45985.95488553241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45985.95488553241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45985.95488553241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45985.95488553241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45985.95488553241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45985.95488553241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45985.95488553241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45985.95488553241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45985.95488553241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45985.95488553241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45985.95488553241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45985.95488553241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45985.95488553241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45985.95488553241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45985.95488553241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45985.95488553241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45985.95488553241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45985.95488553241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45985.95488553241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45985.95488553241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45985.95488553241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45985.95488553241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45985.95488553241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45985.95488553241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45985.95488553241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45985.95488553241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45985.95488553241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45985.95488553241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45985.95488553241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45985.95488553241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45985.95488553241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45985.95488553241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45985.95488553241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45985.95488553241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45985.95488553241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45985.95488553241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45985.95488553241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45985.95488553241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45985.95488553241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45985.95488553241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45985.95488553241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45985.95488553241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45985.95488553241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45985.95488553241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45985.95488553241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45985.95488553241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45985.95488553241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45985.95488553241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45985.95488553241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45985.95488553241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45985.95488553241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45985.95488553241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45985.95488553241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45985.95488553241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45985.95488553241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45985.95488553241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45985.95488553241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45985.95488553241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45985.95488553241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45985.95488553241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45985.95488553241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45985.95488553241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45985.95488553241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45985.95488553241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45985.95488553241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45985.95488553241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45985.95488553241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45985.95488553241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45985.95488553241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45985.95488553241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45985.95488553241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45985.95488553241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45985.95488553241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45985.95488553241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45985.95488553241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45985.95488553241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45985.95488553241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45985.95488553241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45985.95488553241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45985.95488553241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45985.95488553241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45985.95488553241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45985.95488553241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45985.95488553241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45985.95488553241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45985.95488553241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45985.95488553241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45985.95488553241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45985.95488553241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45985.95488553241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45985.95488553241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45985.95488553241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45985.95488553241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45985.95488553241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45985.95488553241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45985.95488553241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45985.95488553241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45985.95488553241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45985.95488553241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45985.95488553241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45985.95488553241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45985.95488553241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45985.95488553241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45985.95488553241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45985.95488553241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45985.95488553241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45985.95488553241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45985.95488553241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45985.95488553241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45985.95488553241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45985.95488553241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45985.95488553241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45985.95488553241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45985.95488553241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45985.95488553241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45985.95488553241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45985.95488553241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45985.95488553241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45985.95488553241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45985.95488553241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45985.95488553241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45985.95488553241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45985.95488553241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45985.95488553241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45985.95488553241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45985.95488553241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45985.95488553241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45985.95488553241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45985.95488553241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45985.95488553241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45985.95488553241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45985.95488553241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45985.95488553241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45985.95488553241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45985.95488553241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45985.95488553241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45985.95488553241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45985.95488553241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45985.95488553241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45985.95488553241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45985.95488553241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45985.95488553241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45985.95488553241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45985.95488553241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45985.95488553241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45985.95488553241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45985.95488553241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45985.95488553241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45985.95488553241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45985.95488553241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45985.95488553241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45985.95488553241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45985.95488553241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45985.95488553241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45985.95488553241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45985.95488553241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45985.95488553241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45985.95488553241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45985.95488553241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45985.95488553241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45985.95488553241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45985.95488553241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45985.95488553241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45985.95488553241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45985.95488553241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45985.95488553241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45985.95488553241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45985.95488553241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45985.95488553241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45985.95488553241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45985.95488553241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45985.95488553241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45985.95488553241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45985.95488553241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45985.95488553241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45985.95488553241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45985.95488553241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45985.95488553241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45985.95488553241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45985.95488553241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45985.95488553241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45985.95488553241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45985.95488553241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45985.95488553241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45985.95488553241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45985.95488553241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45985.95488553241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45985.95488553241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45985.95488553241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45985.95488553241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45985.95488553241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45985.95488553241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45985.95488553241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45985.95488553241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45985.95488553241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45985.95488553241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45985.95488553241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45985.95488553241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45985.95488553241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45985.95488553241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45985.95488553241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45985.95488553241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45985.95488553241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45985.95488553241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45985.95488553241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45985.95488553241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45985.95488553241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45985.95488553241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45985.95488553241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45985.95488553241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45985.95488553241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45985.95488553241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45985.95488553241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45985.95488553241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45985.95488553241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45985.95488553241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45985.95488553241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45985.95488553241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45985.95488553241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45985.95488553241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45985.95488553241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45985.95488553241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45985.95488553241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45985.95488553241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45985.95488553241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45985.95488553241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45985.95488553241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45985.95488553241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45985.95488553241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45985.95488553241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45985.95488553241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45985.95488553241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45985.95488553241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45985.95488553241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45985.95488553241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45985.95488553241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45985.95488553241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45985.95488553241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45985.95488553241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45985.95488553241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45985.95488553241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45985.95488553241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45985.95488553241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45985.95488553241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45985.95488553241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45985.95488553241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45985.95488553241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45985.95488553241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45985.95488553241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45985.95488553241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45985.95488553241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45985.95488553241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45985.95488553241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45985.95488553241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45985.95488553241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45985.95488553241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45985.95488553241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45985.95488553241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45985.95488553241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45985.95488553241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45985.95488553241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45985.95488553241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45985.95488553241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45985.95488553241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45985.95488553241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45985.95488553241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45985.95488553241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45985.95488553241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45985.95488553241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45985.95488553241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45985.95488553241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45985.95488553241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45985.95488553241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45985.95488553241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45985.95488553241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45985.95488553241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45985.95488553241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45985.95488553241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45985.95488553241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45985.95488553241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45985.95488553241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45985.95488553241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45985.95488553241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45985.95488553241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45985.95488553241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45985.95488553241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45985.95488553241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45985.95488553241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45985.95488553241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45985.95488553241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45985.95488553241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45985.95488553241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45985.95488553241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45985.95488553241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45985.95488553241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45985.95488553241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45985.95488553241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45985.95488553241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45985.95488553241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45985.95488553241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45985.95488553241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45985.95488553241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45985.95488553241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45985.95488553241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45985.95488553241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45985.95488553241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45985.95488553241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45985.95488553241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45985.95488553241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45985.95488553241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45985.95488553241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45985.95488553241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45985.95488553241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45985.95488553241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45985.95488553241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45985.95488553241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45985.95488553241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45985.95488553241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45985.95488553241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45985.95488553241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45985.95488553241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45985.95488553241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45985.95488553241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45985.95488553241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45985.95488553241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45985.95488553241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45985.95488553241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45985.95488553241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45985.95488553241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45985.95488553241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45985.95488553241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45985.95488553241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45985.95488553241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45985.95488553241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45985.95488553241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45985.95488553241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45985.95488553241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45985.95488553241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45985.95488553241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45985.95488553241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45985.95488553241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45985.95488553241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45985.95488553241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45985.95488553241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45985.95488553241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45985.95488553241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45985.95488553241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45985.95488553241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45985.95488553241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45985.95488553241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45985.95488553241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45985.95488553241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45985.95488553241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45985.95488553241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45985.95488553241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45985.95488553241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45985.95488553241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45985.95488553241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45985.95488553241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45985.95488553241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45985.95488553241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45985.95488553241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45985.95488553241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45985.95488553241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45985.95488553241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45985.95488553241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45985.95488553241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45985.95488553241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45985.95488553241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45985.95488553241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45985.95488553241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45985.95488553241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45985.95488553241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45985.95488553241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45985.95488553241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45985.95488553241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45985.95488553241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45985.95488553241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45985.95488553241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45985.95488553241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45985.95488553241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45985.95488553241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45985.95488553241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45985.95488553241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45985.95488553241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45985.95488553241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45985.95488553241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45985.95488553241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45985.95488553241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45985.95488553241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45985.95488553241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45985.95488553241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45985.95488553241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45985.95488553241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45985.95488553241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45985.95488553241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45985.95488553241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45985.95488553241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45985.95488553241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45985.95488553241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45985.95488553241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45985.95488553241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45985.95488553241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45985.95488553241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45985.95488553241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45985.95488553241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45985.95488553241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45985.95488553241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45985.95488553241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45985.95488553241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45985.95488553241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45985.95488553241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45985.95488553241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45985.95488553241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45985.95488553241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45985.95488553241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45985.95488553241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45985.95488553241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45985.95488553241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45985.95488553241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45985.95488553241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45985.95488553241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45985.95488553241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45985.95488553241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45985.95488553241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45985.95488553241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45985.95488553241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45985.95488553241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45985.95488553241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45985.95488553241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45985.95488553241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45985.95488553241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45985.95488553241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45985.95488553241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45985.95488553241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45985.95488553241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45985.95488553241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45985.95488553241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45985.95488553241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45985.95488553241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45985.95488553241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45985.95488553241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45985.95488553241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45985.95488553241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45985.95488553241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45985.95488553241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45985.95488553241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45985.95488553241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45985.95488553241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45985.95488553241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45985.95488553241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45985.95488553241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45985.95488553241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45985.95488553241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45985.95488553241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45985.95488553241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45985.95488553241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45985.95488553241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45985.95488553241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45985.95488553241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45985.95488553241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45985.95488553241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45985.95488553241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45985.95488553241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45985.95488553241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45985.95488553241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45985.95488553241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45985.95488553241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45985.95488553241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45985.95488553241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45985.95488553241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45985.95488553241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45985.95488553241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45985.95488553241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45985.95488553241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45985.95488553241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45985.95488553241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45985.95488553241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45985.95488553241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45985.95488553241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45985.95488553241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45985.95488553241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45985.95488553241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45985.95488553241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45985.95488553241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45985.95488553241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45985.95488553241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45985.95488553241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45985.95488553241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45985.95488553241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45985.95488553241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45985.95488553241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45985.95488553241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45985.95488553241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45985.95488553241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45985.95488553241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45985.95488553241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45985.95488553241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45985.95488553241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45985.95488553241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45985.95488553241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45985.95488553241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45985.95488553241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45985.95488553241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45985.95488553241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45985.95488553241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45985.95488553241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45985.95488553241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45985.95488553241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45985.95488553241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45985.95488553241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45985.95488553241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45985.95488553241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45985.95488553241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45985.95488553241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45985.95488553241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45985.95488553241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45985.95488553241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45985.95488553241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45985.95488553241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45985.95488553241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45985.95488553241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45985.95488553241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45985.95488553241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45985.95488553241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45985.95488553241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45985.95488553241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45985.95488553241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45985.95488553241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45985.95488553241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45985.95488553241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45985.95488553241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45985.95488553241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45985.95488553241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45985.95488553241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45985.95488553241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45985.95488553241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45985.95488553241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45985.95488553241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45985.95488553241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45985.95488553241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45985.95488553241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45985.95488553241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45985.95488553241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45985.95488553241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45985.95488553241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45985.95488553241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45985.95488553241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45985.95488553241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45985.95488553241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45985.95488553241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45985.95488553241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45985.95488553241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45985.95488553241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45985.95488553241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45985.95488553241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45985.95488553241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45985.95488553241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45985.95488553241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45985.95488553241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45985.95488553241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45985.95488553241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45985.95488553241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45985.95488553241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45985.95488553241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45985.95488553241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45985.95488553241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45985.95488553241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45985.95488553241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45985.95488553241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45985.95488553241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45985.95488553241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45985.95488553241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45985.95488553241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45985.95488553241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45985.95488553241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45985.95488553241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45985.95488553241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45985.95488553241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45985.95488553241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45985.95488553241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45985.95488553241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45985.95488553241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45985.95488553241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45985.95488553241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45985.95488553241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45985.95488553241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45985.95488553241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45985.95488553241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45985.95488553241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45985.95488553241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45985.95488553241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45985.95488553241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45985.95488553241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45985.95488553241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45985.95488553241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45985.95488553241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45985.95488553241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45985.95488553241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45985.95488553241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45985.95488553241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45985.95488553241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45985.95488553241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45985.95488553241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45985.95488553241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45985.95488553241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45985.95488553241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45985.95488553241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45985.95488553241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45985.95488553241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45985.95488553241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45985.95488553241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45985.95488553241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45985.95488553241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45985.95488553241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45985.95488553241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45985.95488553241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45985.95488553241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45985.95488553241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45985.95488553241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45985.95488553241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45985.95488553241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45985.95488553241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45985.95488553241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45985.95488553241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45985.95488553241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45985.95488553241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45985.95488553241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45985.95488553241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45985.95488553241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45985.95488553241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45985.95488553241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45985.95488553241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45985.95488553241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45985.95488553241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45985.95488553241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45985.95488553241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45985.95488553241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45985.95488553241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45985.95488553241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45985.95488553241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45985.95488553241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45985.95488553241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45985.95488553241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45985.95488553241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45985.95488553241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45985.95488553241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45985.95488553241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45985.95488553241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45985.95488553241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45985.95488553241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45985.95488553241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45985.95488553241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45985.95488553241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45985.95488553241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45985.95488553241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45985.95488553241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45985.95488553241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45985.95488553241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45985.95488553241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45985.95488553241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45985.95488553241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45985.95488553241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45985.95488553241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45985.95488553241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45985.95488553241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45985.95488553241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45985.95488553241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45985.95488553241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45985.95488553241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45985.95488553241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45985.95488553241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45985.95488553241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45985.95488553241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45985.95488553241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45985.95488553241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45985.95488553241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45985.95488553241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45985.95488553241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45985.95488553241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45985.95488553241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45985.95488553241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45985.95488553241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45985.95488553241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45985.95488553241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45985.95488553241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45985.95488553241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45985.95488553241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45985.95488553241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45985.95488553241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45985.95488553241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45985.95488553241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45985.95488553241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45985.95488553241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45985.95488553241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45985.95488553241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45985.95488553241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45985.95488553241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45985.95488553241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45985.95488553241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45985.95488553241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45985.95488553241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45985.95488553241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45985.95488553241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45985.95488553241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45985.95488553241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45985.95488553241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45985.95488553241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45985.95488553241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45985.95488553241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45985.95488553241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45985.95488553241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45985.95488553241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45985.95488553241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45985.95488553241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45985.95488553241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45985.95488553241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45985.95488553241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45985.95488553241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45985.95488553241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45985.95488553241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45985.95488553241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45985.95488553241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45985.95488553241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45985.95488553241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45985.95488553241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45985.95488553241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45985.95488553241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45985.95488553241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45985.95488553241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45985.95488553241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45985.95488553241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45985.95488553241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45985.95488553241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45985.95488553241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45985.95488553241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45985.95488553241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45985.95488553241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45985.95488553241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45985.95488553241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45985.95488553241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45985.95488553241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45985.95488553241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45985.95488553241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45985.95488553241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45985.95488553241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45985.95488553241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45985.95488553241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45985.95488553241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45985.95488553241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45985.95488553241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45985.95488553241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45985.95488553241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45985.95488553241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45985.95488553241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45985.95488553241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45985.95488553241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45985.95488553241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45985.95488553241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45985.95488553241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45985.95488553241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45985.95488553241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45985.95488553241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45985.95488553241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45985.95488553241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45985.95488553241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45985.95488553241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45985.95488553241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45985.95488553241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45985.95488553241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45985.95488553241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45985.95488553241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45985.95488553241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45985.95488553241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45985.95488553241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45985.95488553241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45985.95488553241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45985.95488553241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45985.95488553241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45985.95488553241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45985.95488553241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45985.95488553241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45985.95488553241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45985.95488553241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45985.95488553241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45985.95488553241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45985.95488553241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45985.95488553241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45985.95488553241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45985.95488553241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45985.95488553241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45985.95488553241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45985.95488553241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45985.95488553241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45985.95488553241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45985.95488553241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45985.95488553241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45985.95488553241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45985.95488553241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45985.95488553241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45985.95488553241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45985.95488553241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45985.95488553241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45985.95488553241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45985.95488553241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45985.95488553241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45985.95488553241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45985.95488553241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45985.95488553241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45985.95488553241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45985.95488553241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45985.95488553241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45985.95488553241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45985.95488553241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45985.95488553241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45985.95488553241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45985.95488553241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45985.95488553241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45985.95488553241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45985.95488553241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45985.95488553241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45985.95488553241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45985.95488553241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45985.95488553241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45985.95488553241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45985.95488553241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45985.95488553241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45985.95488553241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45985.95488553241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45985.95488553241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45985.95488553241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45985.95488553241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45985.95488553241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45985.95488553241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45985.95488553241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45985.95488553241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45985.95488553241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45985.95488553241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45985.95488553241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45985.95488553241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45985.95488553241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45985.95488553241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45985.95488553241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45985.95488553241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45985.95488553241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45985.95488553241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45985.95488553241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45985.95488553241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45985.95488553241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45985.95488553241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45985.95488553241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45985.95488553241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45985.95488553241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45985.95488553241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45985.95488553241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45985.95488553241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45985.95488553241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45985.95488553241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45985.95488553241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45985.95488553241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45985.95488553241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45985.95488553241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45985.95488553241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45985.95488553241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45985.95488553241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45985.95488553241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45985.95488553241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45985.95488553241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45985.95488553241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45985.95488553241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45985.95488553241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45985.95488553241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45985.95488553241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45985.95488553241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45985.95488553241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45985.95488553241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45985.95488553241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45985.95488553241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45985.95488553241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45985.95488553241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45985.95488553241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45985.95488553241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45985.95488553241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45985.95488553241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45985.95488553241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45985.95488553241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45985.95488553241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45985.95488553241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45985.95488553241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45985.95488553241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45985.95488553241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45985.95488553241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45985.95488553241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45985.95488553241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45985.95488553241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45985.95488553241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45985.95488553241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45985.95488553241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45985.95488553241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45985.95488553241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45985.95488553241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45985.95488553241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45985.95488553241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45985.95488553241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45985.95488553241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45985.95488553241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45985.95488553241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45985.95488553241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45985.95488553241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45985.95488553241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45985.95488553241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45985.95488553241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45985.95488553241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45985.95488553241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45985.95488553241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282.47416793981392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0.12827673611172941</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1.3230439813924022E-2</v>
      </c>
      <c r="H4" s="95">
        <v>45985.925868055558</v>
      </c>
      <c r="I4" s="113" t="str">
        <f>IFERROR(VLOOKUP(D4,DB!A:F,6,0),"")</f>
        <v>SCECO</v>
      </c>
      <c r="J4" s="113" t="str">
        <f>IFERROR(VLOOKUP(D4,DB!A:G,7,0),"")</f>
        <v>Good</v>
      </c>
      <c r="K4" s="97" t="s">
        <v>39118</v>
      </c>
      <c r="L4" s="91" t="str">
        <f>IFERROR(VLOOKUP(D4,DB!A:I,9,0),"")</f>
        <v>Latis</v>
      </c>
    </row>
    <row r="5" spans="1:16" ht="15" customHeight="1">
      <c r="A5" s="113"/>
      <c r="B5" s="113" t="str">
        <f>IFERROR(VLOOKUP(D5,DB!A:K,11,0),"")</f>
        <v>R4</v>
      </c>
      <c r="C5" s="93"/>
      <c r="D5" s="91" t="s">
        <v>39119</v>
      </c>
      <c r="E5" s="94"/>
      <c r="F5" s="95"/>
      <c r="G5" s="96">
        <f t="shared" ca="1" si="0"/>
        <v>45985.95488553241</v>
      </c>
      <c r="H5" s="95"/>
      <c r="I5" s="113" t="str">
        <f>IFERROR(VLOOKUP(D5,DB!A:F,6,0),"")</f>
        <v>SCECO</v>
      </c>
      <c r="J5" s="113" t="str">
        <f>IFERROR(VLOOKUP(D5,DB!A:G,7,0),"")</f>
        <v>Vandalized</v>
      </c>
      <c r="K5" s="97"/>
      <c r="L5" s="91" t="str">
        <f>IFERROR(VLOOKUP(D5,DB!A:I,9,0),"")</f>
        <v>Latis</v>
      </c>
    </row>
    <row r="6" spans="1:16" ht="15" customHeight="1">
      <c r="A6" s="113"/>
      <c r="B6" s="113" t="str">
        <f>IFERROR(VLOOKUP(D6,DB!A:K,11,0),"")</f>
        <v/>
      </c>
      <c r="C6" s="93"/>
      <c r="D6" s="91"/>
      <c r="E6" s="94"/>
      <c r="F6" s="95"/>
      <c r="G6" s="96">
        <f t="shared" ca="1" si="0"/>
        <v>45985.95488553241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45985.95488553241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45985.95488553241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45985.95488553241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45985.95488553241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45985.95488553241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45985.95488553241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45985.95488553241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45985.95488553241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45985.95488553241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45985.95488553241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45985.95488553241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45985.95488553241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45985.95488553241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45985.95488553241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45985.95488553241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45985.95488553241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45985.95488553241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45985.95488553241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45985.95488553241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45985.95488553241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45985.95488553241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45985.95488553241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45985.95488553241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45985.95488553241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45985.95488553241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45985.95488553241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45985.95488553241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45985.95488553241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45985.95488553241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45985.95488553241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45985.95488553241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45985.95488553241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45985.95488553241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45985.95488553241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45985.95488553241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45985.95488553241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45985.95488553241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45985.95488553241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45985.95488553241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45985.95488553241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45985.95488553241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45985.95488553241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45985.95488553241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45985.95488553241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45985.95488553241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45985.95488553241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45985.95488553241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45985.95488553241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45985.95488553241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45985.95488553241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45985.95488553241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45985.95488553241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45985.95488553241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45985.95488553241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45985.95488553241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45985.95488553241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45985.95488553241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45985.95488553241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45985.95488553241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45985.95488553241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45985.95488553241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45985.95488553241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45985.95488553241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45985.95488553241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45985.95488553241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45985.95488553241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45985.95488553241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45985.95488553241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45985.95488553241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45985.95488553241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45985.95488553241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45985.95488553241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45985.95488553241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45985.95488553241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45985.95488553241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45985.95488553241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45985.95488553241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45985.95488553241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45985.95488553241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45985.95488553241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45985.95488553241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45985.95488553241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45985.95488553241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45985.95488553241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45985.95488553241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45985.95488553241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45985.95488553241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45985.95488553241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45985.95488553241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45985.95488553241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45985.95488553241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45985.95488553241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45985.95488553241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45985.95488553241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45985.95488553241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45985.95488553241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45985.95488553241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45985.95488553241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45985.95488553241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45985.95488553241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45985.95488553241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45985.95488553241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45985.95488553241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45985.95488553241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45985.95488553241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45985.95488553241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45985.95488553241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45985.95488553241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45985.95488553241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45985.95488553241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45985.95488553241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45985.95488553241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45985.95488553241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45985.95488553241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45985.95488553241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45985.95488553241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45985.95488553241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45985.95488553241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45985.95488553241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45985.95488553241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45985.95488553241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45985.95488553241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45985.95488553241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45985.95488553241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45985.95488553241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45985.95488553241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45985.95488553241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45985.95488553241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45985.95488553241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45985.95488553241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45985.95488553241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45985.95488553241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45985.95488553241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45985.95488553241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45985.95488553241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45985.95488553241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45985.95488553241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45985.95488553241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45985.95488553241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45985.95488553241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45985.95488553241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45985.95488553241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45985.95488553241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45985.95488553241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45985.95488553241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45985.95488553241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45985.95488553241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45985.95488553241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45985.95488553241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45985.95488553241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45985.95488553241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45985.95488553241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45985.95488553241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45985.95488553241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45985.95488553241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45985.95488553241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45985.95488553241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45985.95488553241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45985.95488553241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45985.95488553241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45985.95488553241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45985.95488553241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45985.95488553241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45985.95488553241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45985.95488553241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45985.95488553241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45985.95488553241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45985.95488553241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45985.95488553241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45985.95488553241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45985.95488553241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45985.95488553241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45985.95488553241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45985.95488553241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45985.95488553241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45985.95488553241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45985.95488553241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45985.95488553241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45985.95488553241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45985.95488553241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45985.95488553241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45985.95488553241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45985.95488553241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45985.95488553241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45985.95488553241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45985.95488553241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45985.95488553241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45985.95488553241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45985.95488553241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45985.95488553241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45985.95488553241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45985.95488553241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45985.95488553241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45985.95488553241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45985.95488553241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45985.95488553241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45985.95488553241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45985.95488553241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45985.95488553241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45985.95488553241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45985.95488553241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45985.95488553241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45985.95488553241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45985.95488553241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45985.95488553241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45985.95488553241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45985.95488553241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45985.95488553241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45985.95488553241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45985.95488553241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45985.95488553241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45985.95488553241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45985.95488553241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45985.95488553241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45985.95488553241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45985.95488553241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45985.95488553241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45985.95488553241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45985.95488553241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45985.95488553241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45985.95488553241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45985.95488553241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45985.95488553241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45985.95488553241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45985.95488553241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45985.95488553241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45985.95488553241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45985.95488553241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45985.95488553241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45985.95488553241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45985.95488553241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45985.95488553241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45985.95488553241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45985.95488553241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45985.95488553241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45985.95488553241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45985.95488553241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45985.95488553241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45985.95488553241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45985.95488553241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45985.95488553241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45985.95488553241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45985.95488553241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45985.95488553241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45985.95488553241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45985.95488553241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45985.95488553241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45985.95488553241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45985.95488553241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45985.95488553241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45985.95488553241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45985.95488553241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45985.95488553241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45985.95488553241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45985.95488553241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45985.95488553241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45985.95488553241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45985.95488553241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45985.95488553241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45985.95488553241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45985.95488553241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45985.95488553241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45985.95488553241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45985.95488553241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45985.95488553241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45985.95488553241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45985.95488553241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45985.95488553241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45985.95488553241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45985.95488553241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45985.95488553241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45985.95488553241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45985.95488553241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45985.95488553241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45985.95488553241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45985.95488553241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45985.95488553241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45985.95488553241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45985.95488553241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45985.95488553241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45985.95488553241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45985.95488553241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45985.95488553241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45985.95488553241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45985.95488553241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45985.95488553241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45985.95488553241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45985.95488553241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45985.95488553241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45985.95488553241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45985.95488553241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45985.95488553241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45985.95488553241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45985.95488553241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45985.95488553241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45985.95488553241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45985.95488553241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45985.95488553241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45985.95488553241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45985.95488553241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45985.95488553241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45985.95488553241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45985.95488553241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45985.95488553241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45985.95488553241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45985.95488553241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45985.95488553241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45985.95488553241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45985.95488553241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45985.95488553241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45985.95488553241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45985.95488553241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45985.95488553241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45985.95488553241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45985.95488553241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45985.95488553241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45985.95488553241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45985.95488553241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45985.95488553241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45985.95488553241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45985.95488553241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45985.95488553241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45985.95488553241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45985.95488553241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45985.95488553241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45985.95488553241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45985.95488553241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45985.95488553241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45985.95488553241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45985.95488553241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45985.95488553241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45985.95488553241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45985.95488553241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45985.95488553241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45985.95488553241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45985.95488553241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45985.95488553241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45985.95488553241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45985.95488553241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45985.95488553241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45985.95488553241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45985.95488553241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45985.95488553241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45985.95488553241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45985.95488553241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45985.95488553241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45985.95488553241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45985.95488553241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45985.95488553241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45985.95488553241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45985.95488553241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45985.95488553241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45985.95488553241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45985.95488553241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45985.95488553241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45985.95488553241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45985.95488553241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45985.95488553241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45985.95488553241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45985.95488553241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45985.95488553241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45985.95488553241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45985.95488553241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45985.95488553241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45985.95488553241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45985.95488553241</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94.122825347221806</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59.76600821759348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37.293774421297712</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4.5815869212965481</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3</v>
      </c>
      <c r="D6" s="109" t="s">
        <v>35449</v>
      </c>
      <c r="E6" s="109" t="s">
        <v>39102</v>
      </c>
      <c r="F6" s="109" t="s">
        <v>39129</v>
      </c>
      <c r="G6" s="111" t="str">
        <f ca="1">IFERROR(NOW()-F6,"")</f>
        <v/>
      </c>
      <c r="H6" s="122">
        <v>45985.908877314818</v>
      </c>
      <c r="I6" s="109" t="str">
        <f>IFERROR(VLOOKUP(D6,DB!A:F,6,0),"")</f>
        <v>Generator-SG</v>
      </c>
      <c r="J6" s="109" t="str">
        <f>IFERROR(VLOOKUP(D6,DB!A:G,7,0),"")</f>
        <v>Good</v>
      </c>
      <c r="K6" s="109" t="s">
        <v>39130</v>
      </c>
      <c r="L6" s="109" t="str">
        <f>IFERROR(VLOOKUP(D6,DB!A:I,9,0),"")</f>
        <v>Latis</v>
      </c>
    </row>
    <row r="7" spans="1:13">
      <c r="A7" s="109" t="s">
        <v>39131</v>
      </c>
      <c r="B7" s="109" t="str">
        <f>IFERROR(VLOOKUP(D7,DB!A:K,11,0),"")</f>
        <v>R5</v>
      </c>
      <c r="C7" s="109">
        <v>1</v>
      </c>
      <c r="D7" s="109" t="s">
        <v>32330</v>
      </c>
      <c r="E7" s="109" t="s">
        <v>39021</v>
      </c>
      <c r="F7" s="122">
        <v>45985.930601851855</v>
      </c>
      <c r="G7" s="111">
        <f ca="1">IFERROR(NOW()-F7,"")</f>
        <v>2.4283680555527098E-2</v>
      </c>
      <c r="H7" s="122">
        <v>45985.920300925929</v>
      </c>
      <c r="I7" s="109" t="str">
        <f>IFERROR(VLOOKUP(D7,DB!A:F,6,0),"")</f>
        <v>SCECO</v>
      </c>
      <c r="J7" s="109" t="str">
        <f>IFERROR(VLOOKUP(D7,DB!A:G,7,0),"")</f>
        <v>Dead</v>
      </c>
      <c r="K7" s="109" t="s">
        <v>39130</v>
      </c>
      <c r="L7" s="109" t="str">
        <f>IFERROR(VLOOKUP(D7,DB!A:I,9,0),"")</f>
        <v>Latis</v>
      </c>
    </row>
    <row r="8" spans="1:13">
      <c r="A8" s="109" t="s">
        <v>39132</v>
      </c>
      <c r="B8" s="109" t="str">
        <f>IFERROR(VLOOKUP(D8,DB!A:K,11,0),"")</f>
        <v>R5</v>
      </c>
      <c r="C8" s="109">
        <v>1</v>
      </c>
      <c r="D8" s="109" t="s">
        <v>32245</v>
      </c>
      <c r="E8" s="109" t="s">
        <v>39021</v>
      </c>
      <c r="F8" s="122">
        <v>45985.941192129627</v>
      </c>
      <c r="G8" s="111">
        <f ca="1">IFERROR(NOW()-F8,"")</f>
        <v>1.3693402783246711E-2</v>
      </c>
      <c r="H8" s="122">
        <v>45985.762777777774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45985.95488553241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45985.95488553241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45985.95488553241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45985.95488553241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45985.95488553241</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45985.95488553241</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45985.95488553241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45985.95488553241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45985.95488553241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45985.95488553241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45985.95488553241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45985.95488553241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45985.95488553241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45985.95488553241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45985.95488553241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45985.95488553241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45985.95488553241</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45985.95488553241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45985.95488553241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45985.95488553241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45985.95488553241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45985.95488553241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45985.95488553241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45985.95488553241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45985.95488553241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45985.95488553241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45985.95488553241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45985.95488553241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45985.95488553241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45985.95488553241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45985.95488553241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45985.95488553241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45985.95488553241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45985.95488553241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45985.95488553241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45985.95488553241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45985.95488553241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45985.95488553241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45985.95488553241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45985.95488553241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45985.95488553241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45985.95488553241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45985.95488553241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45985.95488553241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45985.95488553241</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39133</v>
      </c>
      <c r="E2" s="109"/>
      <c r="F2" s="145"/>
      <c r="G2" s="75">
        <f ca="1">IFERROR(NOW()-F2,"-")</f>
        <v>45985.95488553241</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45985.95488553241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45985.95488553241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45985.95488553241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45985.95488553241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45985.95488553241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45985.95488553241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45985.95488553241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45985.95488553241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45985.95488553241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45985.95488553241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45985.95488553241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45985.95488553241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45985.95488553241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45985.95488553241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45985.95488553241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45985.95488553241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45985.95488553241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45985.95488553241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45985.95488553241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45985.95488553241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45985.95488553241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45985.95488553241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45985.95488553241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45985.95488553241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45985.95488553241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45985.95488553241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45985.95488553241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45985.95488553241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45985.95488553241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45985.95488553241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45985.95488553241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45985.95488553241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45985.95488553241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45985.95488553241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45985.95488553241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45985.95488553241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45985.95488553241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45985.95488553241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45985.95488553241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45985.95488553241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45985.95488553241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45985.95488553241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