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65" documentId="13_ncr:1_{F6CB121F-512D-4AA6-A0C1-0FB36C537598}" xr6:coauthVersionLast="47" xr6:coauthVersionMax="47" xr10:uidLastSave="{EF72E0C9-0A1E-4C89-B841-83AED2C08AC3}"/>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<sst xmlns="http://schemas.openxmlformats.org/spreadsheetml/2006/main" count="179009" uniqueCount="39096">
  <si>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</si>
  <si>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</si>
  <si>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</si>
  <si>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</si>
  <si>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</si>
  <si>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</si>
  <si>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</si>
  <si>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</si>
  <si>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</si>
  <si>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</si>
  <si>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</si>
  <si>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</si>
  <si>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</si>
  <si>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</si>
  <si>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</si>
  <si>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</si>
  <si>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</si>
  <si>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</si>
  <si>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</si>
  <si>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</si>
  <si>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</si>
  <si>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</si>
  <si>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</si>
  <si>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</si>
  <si>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</si>
  <si>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</si>
  <si>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</si>
  <si>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</si>
  <si>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</si>
  <si>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</si>
  <si>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</si>
  <si>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</si>
  <si>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</si>
  <si>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</si>
  <si>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</si>
  <si>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</si>
  <si>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</si>
  <si>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</si>
  <si>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</si>
  <si>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</si>
  <si>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</si>
  <si>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</si>
  <si>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</si>
  <si>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</si>
  <si>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</si>
  <si>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</si>
  <si>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</si>
  <si>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</si>
  <si>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</si>
  <si>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</si>
  <si>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</si>
  <si>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</si>
  <si>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</si>
  <si>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</si>
  <si>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</si>
  <si>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</si>
  <si>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</si>
  <si>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</si>
  <si>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</si>
  <si>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</si>
  <si>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</si>
  <si>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</si>
  <si>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</si>
  <si>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</si>
  <si>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</si>
  <si>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</si>
  <si>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</si>
  <si>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</si>
  <si>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</si>
  <si>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</si>
  <si>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</si>
  <si>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</si>
  <si>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</si>
  <si>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</si>
  <si>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</si>
  <si>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</si>
  <si>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</si>
  <si>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</si>
  <si>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</si>
  <si>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</si>
  <si>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</si>
  <si>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</si>
  <si>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</si>
  <si>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</si>
  <si>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</si>
  <si>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</si>
  <si>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</si>
  <si>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</si>
  <si>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</si>
  <si>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</si>
  <si>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</si>
  <si>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</si>
  <si>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</si>
  <si>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</si>
  <si>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</si>
  <si>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</si>
  <si>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</si>
  <si>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</si>
  <si>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</si>
  <si>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</si>
  <si>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</si>
  <si>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</si>
  <si>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</si>
  <si>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</si>
  <si>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</si>
  <si>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</si>
  <si>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</si>
  <si>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</si>
  <si>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</si>
  <si>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</si>
  <si>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</si>
  <si>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</si>
  <si>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</si>
  <si>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</si>
  <si>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</si>
  <si>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</si>
  <si>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</si>
  <si>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</si>
  <si>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</si>
  <si>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</si>
  <si>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</si>
  <si>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</si>
  <si>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</si>
  <si>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</si>
  <si>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</si>
  <si>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</si>
  <si>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</si>
  <si>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</si>
  <si>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</si>
  <si>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</si>
  <si>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</si>
  <si>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</si>
  <si>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</si>
  <si>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</si>
  <si>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</si>
  <si>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</si>
  <si>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</si>
  <si>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</si>
  <si>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</si>
  <si>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</si>
  <si>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</si>
  <si>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</si>
  <si>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</si>
  <si>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</si>
  <si>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</si>
  <si>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</si>
  <si>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</si>
  <si>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</si>
  <si>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</si>
  <si>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</si>
  <si>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</si>
  <si>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</si>
  <si>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</si>
  <si>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</si>
  <si>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</si>
  <si>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</si>
  <si>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</si>
  <si>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</si>
  <si>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</si>
  <si>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</si>
  <si>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</si>
  <si>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</si>
  <si>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</si>
  <si>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</si>
  <si>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</si>
  <si>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</si>
  <si>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</si>
  <si>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</si>
  <si>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</si>
  <si>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</si>
  <si>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</si>
  <si>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</si>
  <si>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</si>
  <si>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</si>
  <si>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</si>
  <si>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</si>
  <si>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</si>
  <si>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</si>
  <si>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</si>
  <si>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</si>
  <si>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</si>
  <si>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</si>
  <si>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</si>
  <si>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</si>
  <si>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</si>
  <si>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</si>
  <si>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</si>
  <si>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</si>
  <si>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</si>
  <si>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</si>
  <si>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</si>
  <si>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</si>
  <si>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</si>
  <si>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</si>
  <si>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</si>
  <si>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</si>
  <si>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</si>
  <si>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</si>
  <si>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</si>
  <si>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</si>
  <si>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</si>
  <si>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</si>
  <si>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</si>
  <si>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</si>
  <si>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</si>
  <si>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</si>
  <si>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</si>
  <si>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</si>
  <si>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</si>
  <si>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</si>
  <si>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</si>
  <si>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</si>
  <si>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</si>
  <si>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</si>
  <si>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</si>
  <si>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</si>
  <si>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</si>
  <si>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</si>
  <si>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</si>
  <si>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</si>
  <si>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</si>
  <si>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</si>
  <si>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</si>
  <si>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</si>
  <si>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</si>
  <si>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</si>
  <si>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</si>
  <si>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</si>
  <si>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</si>
  <si>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</si>
  <si>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</si>
  <si>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</si>
  <si>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</si>
  <si>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</si>
  <si>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</si>
  <si>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</si>
  <si>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</si>
  <si>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</si>
  <si>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</si>
  <si>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</si>
  <si>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</si>
  <si>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</si>
  <si>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</si>
  <si>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</si>
  <si>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</si>
  <si>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</si>
  <si>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</si>
  <si>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</si>
  <si>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</si>
  <si>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</si>
  <si>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</si>
  <si>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</si>
  <si>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</si>
  <si>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</si>
  <si>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</si>
  <si>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</si>
  <si>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</si>
  <si>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</si>
  <si>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</si>
  <si>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</si>
  <si>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</si>
  <si>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</si>
  <si>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</si>
  <si>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</si>
  <si>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</si>
  <si>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</si>
  <si>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</si>
  <si>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</si>
  <si>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</si>
  <si>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</si>
  <si>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</si>
  <si>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</si>
  <si>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</si>
  <si>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</si>
  <si>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</si>
  <si>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</si>
  <si>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</si>
  <si>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</si>
  <si>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</si>
  <si>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</si>
  <si>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</si>
  <si>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</si>
  <si>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</si>
  <si>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</si>
  <si>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</si>
  <si>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</si>
  <si>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</si>
  <si>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</si>
  <si>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</si>
  <si>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</si>
  <si>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</si>
  <si>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</si>
  <si>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</si>
  <si>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</si>
  <si>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</si>
  <si>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</si>
  <si>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</si>
  <si>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</si>
  <si>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</si>
  <si>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</si>
  <si>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</si>
  <si>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</si>
  <si>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</si>
  <si>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</si>
  <si>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</si>
  <si>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</si>
  <si>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</si>
  <si>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</si>
  <si>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</si>
  <si>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</si>
  <si>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</si>
  <si>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</si>
  <si>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</si>
  <si>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</si>
  <si>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</si>
  <si>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</si>
  <si>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</si>
  <si>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</si>
  <si>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</si>
  <si>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</si>
  <si>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</si>
  <si>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</si>
  <si>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</si>
  <si>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</si>
  <si>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</si>
  <si>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</si>
  <si>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</si>
  <si>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</si>
  <si>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</si>
  <si>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</si>
  <si>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</si>
  <si>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</si>
  <si>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</si>
  <si>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</si>
  <si>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</si>
  <si>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</si>
  <si>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</si>
  <si>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</si>
  <si>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</si>
  <si>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</si>
  <si>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</si>
  <si>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</si>
  <si>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</si>
  <si>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</si>
  <si>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</si>
  <si>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</si>
  <si>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</si>
  <si>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</si>
  <si>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</si>
  <si>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</si>
  <si>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</si>
  <si>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</si>
  <si>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</si>
  <si>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</si>
  <si>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</si>
  <si>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</si>
  <si>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</si>
  <si>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</si>
  <si>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</si>
  <si>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</si>
  <si>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</si>
  <si>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</si>
  <si>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</si>
  <si>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</si>
  <si>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</si>
  <si>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</si>
  <si>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</si>
  <si>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</si>
  <si>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</si>
  <si>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</si>
  <si>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</si>
  <si>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</si>
  <si>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</si>
  <si>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</si>
  <si>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</si>
  <si>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</si>
  <si>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</si>
  <si>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</si>
  <si>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</si>
  <si>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</si>
  <si>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</si>
  <si>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</si>
  <si>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</si>
  <si>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</si>
  <si>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</si>
  <si>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</si>
  <si>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</si>
  <si>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</si>
  <si>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</si>
  <si>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</si>
  <si>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</si>
  <si>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</si>
  <si>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</si>
  <si>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</si>
  <si>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</si>
  <si>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</si>
  <si>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</si>
  <si>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</si>
  <si>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</si>
  <si>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</si>
  <si>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</si>
  <si>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</si>
  <si>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</si>
  <si>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</si>
  <si>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</si>
  <si>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</si>
  <si>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</si>
  <si>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</si>
  <si>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</si>
  <si>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</si>
  <si>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</si>
  <si>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</si>
  <si>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</si>
  <si>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</si>
  <si>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</si>
  <si>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</si>
  <si>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</si>
  <si>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</si>
  <si>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</si>
  <si>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</si>
  <si>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</si>
  <si>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</si>
  <si>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</si>
  <si>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</si>
  <si>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</si>
  <si>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</si>
  <si>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</si>
  <si>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</si>
  <si>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</si>
  <si>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</si>
  <si>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</si>
  <si>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</si>
  <si>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</si>
  <si>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</si>
  <si>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</si>
  <si>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</si>
  <si>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</si>
  <si>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</si>
  <si>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</si>
  <si>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</si>
  <si>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</si>
  <si>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</si>
  <si>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</si>
  <si>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</si>
  <si>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</si>
  <si>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</si>
  <si>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</si>
  <si>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</si>
  <si>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</si>
  <si>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</si>
  <si>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</si>
  <si>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</si>
  <si>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</si>
  <si>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</si>
  <si>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</si>
  <si>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</si>
  <si>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</si>
  <si>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</si>
  <si>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</si>
  <si>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</si>
  <si>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</si>
  <si>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</si>
  <si>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</si>
  <si>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</si>
  <si>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</si>
  <si>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</si>
  <si>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</si>
  <si>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</si>
  <si>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</si>
  <si>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</si>
  <si>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</si>
  <si>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</si>
  <si>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</si>
  <si>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</si>
  <si>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</si>
  <si>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</si>
  <si>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</si>
  <si>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</si>
  <si>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</si>
  <si>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</si>
  <si>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</si>
  <si>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</si>
  <si>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</si>
  <si>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</si>
  <si>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</si>
  <si>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</si>
  <si>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</si>
  <si>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</si>
  <si>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</si>
  <si>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</si>
  <si>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</si>
  <si>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</si>
  <si>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</si>
  <si>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</si>
  <si>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</si>
  <si>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</si>
  <si>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</si>
  <si>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</si>
  <si>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</si>
  <si>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</si>
  <si>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</si>
  <si>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</si>
  <si>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</si>
  <si>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</si>
  <si>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</si>
  <si>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</si>
  <si>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</si>
  <si>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</si>
  <si>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</si>
  <si>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</si>
  <si>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</si>
  <si>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</si>
  <si>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</si>
  <si>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</si>
  <si>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</si>
  <si>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</si>
  <si>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</si>
  <si>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</si>
  <si>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</si>
  <si>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</si>
  <si>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</si>
  <si>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</si>
  <si>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</si>
  <si>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</si>
  <si>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</si>
  <si>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</si>
  <si>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</si>
  <si>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</si>
  <si>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</si>
  <si>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</si>
  <si>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</si>
  <si>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</si>
  <si>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</si>
  <si>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</si>
  <si>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</si>
  <si>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</si>
  <si>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</si>
  <si>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</si>
  <si>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</si>
  <si>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</si>
  <si>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</si>
  <si>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</si>
  <si>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</si>
  <si>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</si>
  <si>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</si>
  <si>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</si>
  <si>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</si>
  <si>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</si>
  <si>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</si>
  <si>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</si>
  <si>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</si>
  <si>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</si>
  <si>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</si>
  <si>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</si>
  <si>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</si>
  <si>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</si>
  <si>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</si>
  <si>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</si>
  <si>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</si>
  <si>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</si>
  <si>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</si>
  <si>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</si>
  <si>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</si>
  <si>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</si>
  <si>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</si>
  <si>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</si>
  <si>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</si>
  <si>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</si>
  <si>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</si>
  <si>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</si>
  <si>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</si>
  <si>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</si>
  <si>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</si>
  <si>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</si>
  <si>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</si>
  <si>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</si>
  <si>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</si>
  <si>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</si>
  <si>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</si>
  <si>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</si>
  <si>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</si>
  <si>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</si>
  <si>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</si>
  <si>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</si>
  <si>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</si>
  <si>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</si>
  <si>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</si>
  <si>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</si>
  <si>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</si>
  <si>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</si>
  <si>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</si>
  <si>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</si>
  <si>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</si>
  <si>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</si>
  <si>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</si>
  <si>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</si>
  <si>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</si>
  <si>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</si>
  <si>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</si>
  <si>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</si>
  <si>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</si>
  <si>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</si>
  <si>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</si>
  <si>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</si>
  <si>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</si>
  <si>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</si>
  <si>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</si>
  <si>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</si>
  <si>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</si>
  <si>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</si>
  <si>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</si>
  <si>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</si>
  <si>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</si>
  <si>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</si>
  <si>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</si>
  <si>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</si>
  <si>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</si>
  <si>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</si>
  <si>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</si>
  <si>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</si>
  <si>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</si>
  <si>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</si>
  <si>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</si>
  <si>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</si>
  <si>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</si>
  <si>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</si>
  <si>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</si>
  <si>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</si>
  <si>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</si>
  <si>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</si>
  <si>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</si>
  <si>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</si>
  <si>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</si>
  <si>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</si>
  <si>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</si>
  <si>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</si>
  <si>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</si>
  <si>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</si>
  <si>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</si>
  <si>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</si>
  <si>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</si>
  <si>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</si>
  <si>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</si>
  <si>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</si>
  <si>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</si>
  <si>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</si>
  <si>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</si>
  <si>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</si>
  <si>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</si>
  <si>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</si>
  <si>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</si>
  <si>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</si>
  <si>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</si>
  <si>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</si>
  <si>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</si>
  <si>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</si>
  <si>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</si>
  <si>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</si>
  <si>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</si>
  <si>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</si>
  <si>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</si>
  <si>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</si>
  <si>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</si>
  <si>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</si>
  <si>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</si>
  <si>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</si>
  <si>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</si>
  <si>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</si>
  <si>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</si>
  <si>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</si>
  <si>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</si>
  <si>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</si>
  <si>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</si>
  <si>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</si>
  <si>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</si>
  <si>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</si>
  <si>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</si>
  <si>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</si>
  <si>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</si>
  <si>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</si>
  <si>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</si>
  <si>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</si>
  <si>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</si>
  <si>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</si>
  <si>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</si>
  <si>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</si>
  <si>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</si>
  <si>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</si>
  <si>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</si>
  <si>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</si>
  <si>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</si>
  <si>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</si>
  <si>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</si>
  <si>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</si>
  <si>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</si>
  <si>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</si>
  <si>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</si>
  <si>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</si>
  <si>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</si>
  <si>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</si>
  <si>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</si>
  <si>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</si>
  <si>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</si>
  <si>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</si>
  <si>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</si>
  <si>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</si>
  <si>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</si>
  <si>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</si>
  <si>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</si>
  <si>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</si>
  <si>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</si>
  <si>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</si>
  <si>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</si>
  <si>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</si>
  <si>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</si>
  <si>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</si>
  <si>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</si>
  <si>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</si>
  <si>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</si>
  <si>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</si>
  <si>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</si>
  <si>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</si>
  <si>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</si>
  <si>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</si>
  <si>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</si>
  <si>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</si>
  <si>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</si>
  <si>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</si>
  <si>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</si>
  <si>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</si>
  <si>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</si>
  <si>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</si>
  <si>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</si>
  <si>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</si>
  <si>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</si>
  <si>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</si>
  <si>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</si>
  <si>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</si>
  <si>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</si>
  <si>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</si>
  <si>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</si>
  <si>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</si>
  <si>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</si>
  <si>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</si>
  <si>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</si>
  <si>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</si>
  <si>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</si>
  <si>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</si>
  <si>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</si>
  <si>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</si>
  <si>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</si>
  <si>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</si>
  <si>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</si>
  <si>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</si>
  <si>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</si>
  <si>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</si>
  <si>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</si>
  <si>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</si>
  <si>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</si>
  <si>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</si>
  <si>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</si>
  <si>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</si>
  <si>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</si>
  <si>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</si>
  <si>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</si>
  <si>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</si>
  <si>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</si>
  <si>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</si>
  <si>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</si>
  <si>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</si>
  <si>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</si>
  <si>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</si>
  <si>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</si>
  <si>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</si>
  <si>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</si>
  <si>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</si>
  <si>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</si>
  <si>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</si>
  <si>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</si>
  <si>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</si>
  <si>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</si>
  <si>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</si>
  <si>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</si>
  <si>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</si>
  <si>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</si>
  <si>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</si>
  <si>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</si>
  <si>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</si>
  <si>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</si>
  <si>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</si>
  <si>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</si>
  <si>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</si>
  <si>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</si>
  <si>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</si>
  <si>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</si>
  <si>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</si>
  <si>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</si>
  <si>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</si>
  <si>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</si>
  <si>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</si>
  <si>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</si>
  <si>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</si>
  <si>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</si>
  <si>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</si>
  <si>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</si>
  <si>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</si>
  <si>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</si>
  <si>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</si>
  <si>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</si>
  <si>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</si>
  <si>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</si>
  <si>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</si>
  <si>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</si>
  <si>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</si>
  <si>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</si>
  <si>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</si>
  <si>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</si>
  <si>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</si>
  <si>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</si>
  <si>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</si>
  <si>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</si>
  <si>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</si>
  <si>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</si>
  <si>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</si>
  <si>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</si>
  <si>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</si>
  <si>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</si>
  <si>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</si>
  <si>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</si>
  <si>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</si>
  <si>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</si>
  <si>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</si>
  <si>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</si>
  <si>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</si>
  <si>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</si>
  <si>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</si>
  <si>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</si>
  <si>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</si>
  <si>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</si>
  <si>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</si>
  <si>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</si>
  <si>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</si>
  <si>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</si>
  <si>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</si>
  <si>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</si>
  <si>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</si>
  <si>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</si>
  <si>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</si>
  <si>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</si>
  <si>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</si>
  <si>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</si>
  <si>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</si>
  <si>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</si>
  <si>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</si>
  <si>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</si>
  <si>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</si>
  <si>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</si>
  <si>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</si>
  <si>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</si>
  <si>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</si>
  <si>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</si>
  <si>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</si>
  <si>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</si>
  <si>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</si>
  <si>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</si>
  <si>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</si>
  <si>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</si>
  <si>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</si>
  <si>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</si>
  <si>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</si>
  <si>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</si>
  <si>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</si>
  <si>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</si>
  <si>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</si>
  <si>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</si>
  <si>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</si>
  <si>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</si>
  <si>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</si>
  <si>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</si>
  <si>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</si>
  <si>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</si>
  <si>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</si>
  <si>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</si>
  <si>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</si>
  <si>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</si>
  <si>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</si>
  <si>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</si>
  <si>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</si>
  <si>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</si>
  <si>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</si>
  <si>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</si>
  <si>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</si>
  <si>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</si>
  <si>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</si>
  <si>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</si>
  <si>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</si>
  <si>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</si>
  <si>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</si>
  <si>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</si>
  <si>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</si>
  <si>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</si>
  <si>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</si>
  <si>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</si>
  <si>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</si>
  <si>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</si>
  <si>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</si>
  <si>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</si>
  <si>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</si>
  <si>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</si>
  <si>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</si>
  <si>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</si>
  <si>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</si>
  <si>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</si>
  <si>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</si>
  <si>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</si>
  <si>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</si>
  <si>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</si>
  <si>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</si>
  <si>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</si>
  <si>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</si>
  <si>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</si>
  <si>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</si>
  <si>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</si>
  <si>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</si>
  <si>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</si>
  <si>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</si>
  <si>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</si>
  <si>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</si>
  <si>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</si>
  <si>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</si>
  <si>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</si>
  <si>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</si>
  <si>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</si>
  <si>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</si>
  <si>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</si>
  <si>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</si>
  <si>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</si>
  <si>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</si>
  <si>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</si>
  <si>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</si>
  <si>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</si>
  <si>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</si>
  <si>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</si>
  <si>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</si>
  <si>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</si>
  <si>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</si>
  <si>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</si>
  <si>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</si>
  <si>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</si>
  <si>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</si>
  <si>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</si>
  <si>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</si>
  <si>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</si>
  <si>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</si>
  <si>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</si>
  <si>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</si>
  <si>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</si>
  <si>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</si>
  <si>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</si>
  <si>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</si>
  <si>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</si>
  <si>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</si>
  <si>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</si>
  <si>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</si>
  <si>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</si>
  <si>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</si>
  <si>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</si>
  <si>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</si>
  <si>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</si>
  <si>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</si>
  <si>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</si>
  <si>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</si>
  <si>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</si>
  <si>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</si>
  <si>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</si>
  <si>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</si>
  <si>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</si>
  <si>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</si>
  <si>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</si>
  <si>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</si>
  <si>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</si>
  <si>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</si>
  <si>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</si>
  <si>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</si>
  <si>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</si>
  <si>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</si>
  <si>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</si>
  <si>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</si>
  <si>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</si>
  <si>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</si>
  <si>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</si>
  <si>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</si>
  <si>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</si>
  <si>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</si>
  <si>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</si>
  <si>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</si>
  <si>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</si>
  <si>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</si>
  <si>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</si>
  <si>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</si>
  <si>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</si>
  <si>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</si>
  <si>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</si>
  <si>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</si>
  <si>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</si>
  <si>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</si>
  <si>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</si>
  <si>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</si>
  <si>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</si>
  <si>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</si>
  <si>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</si>
  <si>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</si>
  <si>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</si>
  <si>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</si>
  <si>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</si>
  <si>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</si>
  <si>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</si>
  <si>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</si>
  <si>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</si>
  <si>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</si>
  <si>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</si>
  <si>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</si>
  <si>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</si>
  <si>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</si>
  <si>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</si>
  <si>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</si>
  <si>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</si>
  <si>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</si>
  <si>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</si>
  <si>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</si>
  <si>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</si>
  <si>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</si>
  <si>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</si>
  <si>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</si>
  <si>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</si>
  <si>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</si>
  <si>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</si>
  <si>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</si>
  <si>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</si>
  <si>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</si>
  <si>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</si>
  <si>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</si>
  <si>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</si>
  <si>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</si>
  <si>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</si>
  <si>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</si>
  <si>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</si>
  <si>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</si>
  <si>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</si>
  <si>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</si>
  <si>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</si>
  <si>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</si>
  <si>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</si>
  <si>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</si>
  <si>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</si>
  <si>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</si>
  <si>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</si>
  <si>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</si>
  <si>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</si>
  <si>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</si>
  <si>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</si>
  <si>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</si>
  <si>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</si>
  <si>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</si>
  <si>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</si>
  <si>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</si>
  <si>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</si>
  <si>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</si>
  <si>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</si>
  <si>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</si>
  <si>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</si>
  <si>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</si>
  <si>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</si>
  <si>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</si>
  <si>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</si>
  <si>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</si>
  <si>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</si>
  <si>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</si>
  <si>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</si>
  <si>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</si>
  <si>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</si>
  <si>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</si>
  <si>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</si>
  <si>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</si>
  <si>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</si>
  <si>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</si>
  <si>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</si>
  <si>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</si>
  <si>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</si>
  <si>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</si>
  <si>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</si>
  <si>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</si>
  <si>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</si>
  <si>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</si>
  <si>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</si>
  <si>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</si>
  <si>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</si>
  <si>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</si>
  <si>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</si>
  <si>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</si>
  <si>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</si>
  <si>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</si>
  <si>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</si>
  <si>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</si>
  <si>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</si>
  <si>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</si>
  <si>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</si>
  <si>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</si>
  <si>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</si>
  <si>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</si>
  <si>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</si>
  <si>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</si>
  <si>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</si>
  <si>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</si>
  <si>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</si>
  <si>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</si>
  <si>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</si>
  <si>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</si>
  <si>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</si>
  <si>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</si>
  <si>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</si>
  <si>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</si>
  <si>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</si>
  <si>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</si>
  <si>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</si>
  <si>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</si>
  <si>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</si>
  <si>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</si>
  <si>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</si>
  <si>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</si>
  <si>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</si>
  <si>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</si>
  <si>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</si>
  <si>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</si>
  <si>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</si>
  <si>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</si>
  <si>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</si>
  <si>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</si>
  <si>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</si>
  <si>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</si>
  <si>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</si>
  <si>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</si>
  <si>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</si>
  <si>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</si>
  <si>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</si>
  <si>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</si>
  <si>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</si>
  <si>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</si>
  <si>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</si>
  <si>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</si>
  <si>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</si>
  <si>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</si>
  <si>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</si>
  <si>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</si>
  <si>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</si>
  <si>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</si>
  <si>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</si>
  <si>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</si>
  <si>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</si>
  <si>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</si>
  <si>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</si>
  <si>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</si>
  <si>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</si>
  <si>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</si>
  <si>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</si>
  <si>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</si>
  <si>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</si>
  <si>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</si>
  <si>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</si>
  <si>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</si>
  <si>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</si>
  <si>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</si>
  <si>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</si>
  <si>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</si>
  <si>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</si>
  <si>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</si>
  <si>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</si>
  <si>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</si>
  <si>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</si>
  <si>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</si>
  <si>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</si>
  <si>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</si>
  <si>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</si>
  <si>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</si>
  <si>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</si>
  <si>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</si>
  <si>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</si>
  <si>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</si>
  <si>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</si>
  <si>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</si>
  <si>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</si>
  <si>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</si>
  <si>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</si>
  <si>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</si>
  <si>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</si>
  <si>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</si>
  <si>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</si>
  <si>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</si>
  <si>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</si>
  <si>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</si>
  <si>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</si>
  <si>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</si>
  <si>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</si>
  <si>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</si>
  <si>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</si>
  <si>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</si>
  <si>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</si>
  <si>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</si>
  <si>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</si>
  <si>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</si>
  <si>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</si>
  <si>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</si>
  <si>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</si>
  <si>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</si>
  <si>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</si>
  <si>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</si>
  <si>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</si>
  <si>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</si>
  <si>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</si>
  <si>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</si>
  <si>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</si>
  <si>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</si>
  <si>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</si>
  <si>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</si>
  <si>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</si>
  <si>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</si>
  <si>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</si>
  <si>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</si>
  <si>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</si>
  <si>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</si>
  <si>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</si>
  <si>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</si>
  <si>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</si>
  <si>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</si>
  <si>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</si>
  <si>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</si>
  <si>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</si>
  <si>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</si>
  <si>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</si>
  <si>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</si>
  <si>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</si>
  <si>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</si>
  <si>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</si>
  <si>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</si>
  <si>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</si>
  <si>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</si>
  <si>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</si>
  <si>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</si>
  <si>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</si>
  <si>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</si>
  <si>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</si>
  <si>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</si>
  <si>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</si>
  <si>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</si>
  <si>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</si>
  <si>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</si>
  <si>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</si>
  <si>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</si>
  <si>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</si>
  <si>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</si>
  <si>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</si>
  <si>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</si>
  <si>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</si>
  <si>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</si>
  <si>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</si>
  <si>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</si>
  <si>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</si>
  <si>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</si>
  <si>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</si>
  <si>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</si>
  <si>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</si>
  <si>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</si>
  <si>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</si>
  <si>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</si>
  <si>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</si>
  <si>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</si>
  <si>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</si>
  <si>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</si>
  <si>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</si>
  <si>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</si>
  <si>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</si>
  <si>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</si>
  <si>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</si>
  <si>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</si>
  <si>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</si>
  <si>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</si>
  <si>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</si>
  <si>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</si>
  <si>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</si>
  <si>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</si>
  <si>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</si>
  <si>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</si>
  <si>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</si>
  <si>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</si>
  <si>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</si>
  <si>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</si>
  <si>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</si>
  <si>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</si>
  <si>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</si>
  <si>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</si>
  <si>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</si>
  <si>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</si>
  <si>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</si>
  <si>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</si>
  <si>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</si>
  <si>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</si>
  <si>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</si>
  <si>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</si>
  <si>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</si>
  <si>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</si>
  <si>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</si>
  <si>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</si>
  <si>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</si>
  <si>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</si>
  <si>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</si>
  <si>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</si>
  <si>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</si>
  <si>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</si>
  <si>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</si>
  <si>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</si>
  <si>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</si>
  <si>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</si>
  <si>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</si>
  <si>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</si>
  <si>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</si>
  <si>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</si>
  <si>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</si>
  <si>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</si>
  <si>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</si>
  <si>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</si>
  <si>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</si>
  <si>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</si>
  <si>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</si>
  <si>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</si>
  <si>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</si>
  <si>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</si>
  <si>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</si>
  <si>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</si>
  <si>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</si>
  <si>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</si>
  <si>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</si>
  <si>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</si>
  <si>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</si>
  <si>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</si>
  <si>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</si>
  <si>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</si>
  <si>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</si>
  <si>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</si>
  <si>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</si>
  <si>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</si>
  <si>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</si>
  <si>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</si>
  <si>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</si>
  <si>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</si>
  <si>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</si>
  <si>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</si>
  <si>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</si>
  <si>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</si>
  <si>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</si>
  <si>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</si>
  <si>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</si>
  <si>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</si>
  <si>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</si>
  <si>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</si>
  <si>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</si>
  <si>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</si>
  <si>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</si>
  <si>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</si>
  <si>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</si>
  <si>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</si>
  <si>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</si>
  <si>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</si>
  <si>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</si>
  <si>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</si>
  <si>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</si>
  <si>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</si>
  <si>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</si>
  <si>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</si>
  <si>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</si>
  <si>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</si>
  <si>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</si>
  <si>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</si>
  <si>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</si>
  <si>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</si>
  <si>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</si>
  <si>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</si>
  <si>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</si>
  <si>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</si>
  <si>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</si>
  <si>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</si>
  <si>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</si>
  <si>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</si>
  <si>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</si>
  <si>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</si>
  <si>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</si>
  <si>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</si>
  <si>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</si>
  <si>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</si>
  <si>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</si>
  <si>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</si>
  <si>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</si>
  <si>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</si>
  <si>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</si>
  <si>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</si>
  <si>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</si>
  <si>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</si>
  <si>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</si>
  <si>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</si>
  <si>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</si>
  <si>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</si>
  <si>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</si>
  <si>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</si>
  <si>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</si>
  <si>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</si>
  <si>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</si>
  <si>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</si>
  <si>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</si>
  <si>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</si>
  <si>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</si>
  <si>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</si>
  <si>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</si>
  <si>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</si>
  <si>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</si>
  <si>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</si>
  <si>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</si>
  <si>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</si>
  <si>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</si>
  <si>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</si>
  <si>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</si>
  <si>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</si>
  <si>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</si>
  <si>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</si>
  <si>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</si>
  <si>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</si>
  <si>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</si>
  <si>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</si>
  <si>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</si>
  <si>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</si>
  <si>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</si>
  <si>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</si>
  <si>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</si>
  <si>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</si>
  <si>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</si>
  <si>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</si>
  <si>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</si>
  <si>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</si>
  <si>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</si>
  <si>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</si>
  <si>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</si>
  <si>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</si>
  <si>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</si>
  <si>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</si>
  <si>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</si>
  <si>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</si>
  <si>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</si>
  <si>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</si>
  <si>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</si>
  <si>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</si>
  <si>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</si>
  <si>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</si>
  <si>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</si>
  <si>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</si>
  <si>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</si>
  <si>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</si>
  <si>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</si>
  <si>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</si>
  <si>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</si>
  <si>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</si>
  <si>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</si>
  <si>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</si>
  <si>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</si>
  <si>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</si>
  <si>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</si>
  <si>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</si>
  <si>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</si>
  <si>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</si>
  <si>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</si>
  <si>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</si>
  <si>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</si>
  <si>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</si>
  <si>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</si>
  <si>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</si>
  <si>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</si>
  <si>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</si>
  <si>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</si>
  <si>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</si>
  <si>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</si>
  <si>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</si>
  <si>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</si>
  <si>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</si>
  <si>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</si>
  <si>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</si>
  <si>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</si>
  <si>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</si>
  <si>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</si>
  <si>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</si>
  <si>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</si>
  <si>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</si>
  <si>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</si>
  <si>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</si>
  <si>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</si>
  <si>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</si>
  <si>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</si>
  <si>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</si>
  <si>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</si>
  <si>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</si>
  <si>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</si>
  <si>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</si>
  <si>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</si>
  <si>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</si>
  <si>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</si>
  <si>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</si>
  <si>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</si>
  <si>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</si>
  <si>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</si>
  <si>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</si>
  <si>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</si>
  <si>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</si>
  <si>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</si>
  <si>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</si>
  <si>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</si>
  <si>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</si>
  <si>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</si>
  <si>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</si>
  <si>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</si>
  <si>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</si>
  <si>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</si>
  <si>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</si>
  <si>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</si>
  <si>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</si>
  <si>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</si>
  <si>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</si>
  <si>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</si>
  <si>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</si>
  <si>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</si>
  <si>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</si>
  <si>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</si>
  <si>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</si>
  <si>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</si>
  <si>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</si>
  <si>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</si>
  <si>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</si>
  <si>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</si>
  <si>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</si>
  <si>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</si>
  <si>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</si>
  <si>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</si>
  <si>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</si>
  <si>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</si>
  <si>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</si>
  <si>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</si>
  <si>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</si>
  <si>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</si>
  <si>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</si>
  <si>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</si>
  <si>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</si>
  <si>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</si>
  <si>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</si>
  <si>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</si>
  <si>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</si>
  <si>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</si>
  <si>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</si>
  <si>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</si>
  <si>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</si>
  <si>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</si>
  <si>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</si>
  <si>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</si>
  <si>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</si>
  <si>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</si>
  <si>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</si>
  <si>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</si>
  <si>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</si>
  <si>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</si>
  <si>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</si>
  <si>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</si>
  <si>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</si>
  <si>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</si>
  <si>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</si>
  <si>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</si>
  <si>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</si>
  <si>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</si>
  <si>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</si>
  <si>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</si>
  <si>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</si>
  <si>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</si>
  <si>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</si>
  <si>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</si>
  <si>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</si>
  <si>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</si>
  <si>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</si>
  <si>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</si>
  <si>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</si>
  <si>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</si>
  <si>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</si>
  <si>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</si>
  <si>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</si>
  <si>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</si>
  <si>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</si>
  <si>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</si>
  <si>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</si>
  <si>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</si>
  <si>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</si>
  <si>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</si>
  <si>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</si>
  <si>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</si>
  <si>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</si>
  <si>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</si>
  <si>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</si>
  <si>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</si>
  <si>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</si>
  <si>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</si>
  <si>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</si>
  <si>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</si>
  <si>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</si>
  <si>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</si>
  <si>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</si>
  <si>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</si>
  <si>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</si>
  <si>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</si>
  <si>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</si>
  <si>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</si>
  <si>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</si>
  <si>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</si>
  <si>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</si>
  <si>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</si>
  <si>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</si>
  <si>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</si>
  <si>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</si>
  <si>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</si>
  <si>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</si>
  <si>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</si>
  <si>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</si>
  <si>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</si>
  <si>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</si>
  <si>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</si>
  <si>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</si>
  <si>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</si>
  <si>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</si>
  <si>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</si>
  <si>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</si>
  <si>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</si>
  <si>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</si>
  <si>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</si>
  <si>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</si>
  <si>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</si>
  <si>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</si>
  <si>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</si>
  <si>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</si>
  <si>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</si>
  <si>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</si>
  <si>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</si>
  <si>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</si>
  <si>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</si>
  <si>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</si>
  <si>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</si>
  <si>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</si>
  <si>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</si>
  <si>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</si>
  <si>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</si>
  <si>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</si>
  <si>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</si>
  <si>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</si>
  <si>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</si>
  <si>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</si>
  <si>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</si>
  <si>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</si>
  <si>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</si>
  <si>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</si>
  <si>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</si>
  <si>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</si>
  <si>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</si>
  <si>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</si>
  <si>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</si>
  <si>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</si>
  <si>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</si>
  <si>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</si>
  <si>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</si>
  <si>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</si>
  <si>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</si>
  <si>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</si>
  <si>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</si>
  <si>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</si>
  <si>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</si>
  <si>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</si>
  <si>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</si>
  <si>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</si>
  <si>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</si>
  <si>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</si>
  <si>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</si>
  <si>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</si>
  <si>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</si>
  <si>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</si>
  <si>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</si>
  <si>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</si>
  <si>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</si>
  <si>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</si>
  <si>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</si>
  <si>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</si>
  <si>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</si>
  <si>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</si>
  <si>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</si>
  <si>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</si>
  <si>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</si>
  <si>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</si>
  <si>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</si>
  <si>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</si>
  <si>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</si>
  <si>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</si>
  <si>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</si>
  <si>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</si>
  <si>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</si>
  <si>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</si>
  <si>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</si>
  <si>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</si>
  <si>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</si>
  <si>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</si>
  <si>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</si>
  <si>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</si>
  <si>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</si>
  <si>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</si>
  <si>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</si>
  <si>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</si>
  <si>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</si>
  <si>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</si>
  <si>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</si>
  <si>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</si>
  <si>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</si>
  <si>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</si>
  <si>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</si>
  <si>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</si>
  <si>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</si>
  <si>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</si>
  <si>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</si>
  <si>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</si>
  <si>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</si>
  <si>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</si>
  <si>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</si>
  <si>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</si>
  <si>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</si>
  <si>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</si>
  <si>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</si>
  <si>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</si>
  <si>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</si>
  <si>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</si>
  <si>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</si>
  <si>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</si>
  <si>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</si>
  <si>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</si>
  <si>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</si>
  <si>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</si>
  <si>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</si>
  <si>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</si>
  <si>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</si>
  <si>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</si>
  <si>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</si>
  <si>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</si>
  <si>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</si>
  <si>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</si>
  <si>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</si>
  <si>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</si>
  <si>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</si>
  <si>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</si>
  <si>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</si>
  <si>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</si>
  <si>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</si>
  <si>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</si>
  <si>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</si>
  <si>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</si>
  <si>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</si>
  <si>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</si>
  <si>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</si>
  <si>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</si>
  <si>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</si>
  <si>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</si>
  <si>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</si>
  <si>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</si>
  <si>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</si>
  <si>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</si>
  <si>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</si>
  <si>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</si>
  <si>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</si>
  <si>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</si>
  <si>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</si>
  <si>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</si>
  <si>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</si>
  <si>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</si>
  <si>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</si>
  <si>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</si>
  <si>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</si>
  <si>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</si>
  <si>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</si>
  <si>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</si>
  <si>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</si>
  <si>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</si>
  <si>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</si>
  <si>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</si>
  <si>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</si>
  <si>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</si>
  <si>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</si>
  <si>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</si>
  <si>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</si>
  <si>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</si>
  <si>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</si>
  <si>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</si>
  <si>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</si>
  <si>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</si>
  <si>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</si>
  <si>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</si>
  <si>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</si>
  <si>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</si>
  <si>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</si>
  <si>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</si>
  <si>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</si>
  <si>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</si>
  <si>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</si>
  <si>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</si>
  <si>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</si>
  <si>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</si>
  <si>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</si>
  <si>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</si>
  <si>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</si>
  <si>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</si>
  <si>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</si>
  <si>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</si>
  <si>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</si>
  <si>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</si>
  <si>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</si>
  <si>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</si>
  <si>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</si>
  <si>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</si>
  <si>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</si>
  <si>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</si>
  <si>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</si>
  <si>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</si>
  <si>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</si>
  <si>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</si>
  <si>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</si>
  <si>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</si>
  <si>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</si>
  <si>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</si>
  <si>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</si>
  <si>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</si>
  <si>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</si>
  <si>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</si>
  <si>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</si>
  <si>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</si>
  <si>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</si>
  <si>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</si>
  <si>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</si>
  <si>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</si>
  <si>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</si>
  <si>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</si>
  <si>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</si>
  <si>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</si>
  <si>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</si>
  <si>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</si>
  <si>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</si>
  <si>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</si>
  <si>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</si>
  <si>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</si>
  <si>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</si>
  <si>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</si>
  <si>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</si>
  <si>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</si>
  <si>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</si>
  <si>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</si>
  <si>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</si>
  <si>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</si>
  <si>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</si>
  <si>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</si>
  <si>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</si>
  <si>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</si>
  <si>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</si>
  <si>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</si>
  <si>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</si>
  <si>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</si>
  <si>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</si>
  <si>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</si>
  <si>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</si>
  <si>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</si>
  <si>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</si>
  <si>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</si>
  <si>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</si>
  <si>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</si>
  <si>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</si>
  <si>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</si>
  <si>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</si>
  <si>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</si>
  <si>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</si>
  <si>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</si>
  <si>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</si>
  <si>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</si>
  <si>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</si>
  <si>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</si>
  <si>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</si>
  <si>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</si>
  <si>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</si>
  <si>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</si>
  <si>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</si>
  <si>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</si>
  <si>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</si>
  <si>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</si>
  <si>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</si>
  <si>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</si>
  <si>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</si>
  <si>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</si>
  <si>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</si>
  <si>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</si>
  <si>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</si>
  <si>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</si>
  <si>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</si>
  <si>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</si>
  <si>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</si>
  <si>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</si>
  <si>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</si>
  <si>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</si>
  <si>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</si>
  <si>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</si>
  <si>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</si>
  <si>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</si>
  <si>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</si>
  <si>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</si>
  <si>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</si>
  <si>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</si>
  <si>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</si>
  <si>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</si>
  <si>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</si>
  <si>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</si>
  <si>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</si>
  <si>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</si>
  <si>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</si>
  <si>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</si>
  <si>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</si>
  <si>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</si>
  <si>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</si>
  <si>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</si>
  <si>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</si>
  <si>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</si>
  <si>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</si>
  <si>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</si>
  <si>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</si>
  <si>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</si>
  <si>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</si>
  <si>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</si>
  <si>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</si>
  <si>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</si>
  <si>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</si>
  <si>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</si>
  <si>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</si>
  <si>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</si>
  <si>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</si>
  <si>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</si>
  <si>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</si>
  <si>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</si>
  <si>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</si>
  <si>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</si>
  <si>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</si>
  <si>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</si>
  <si>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</si>
  <si>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</si>
  <si>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</si>
  <si>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</si>
  <si>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</si>
  <si>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</si>
  <si>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</si>
  <si>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</si>
  <si>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</si>
  <si>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</si>
  <si>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</si>
  <si>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</si>
  <si>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</si>
  <si>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</si>
  <si>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</si>
  <si>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</si>
  <si>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</si>
  <si>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</si>
  <si>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</si>
  <si>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</si>
  <si>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</si>
  <si>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</si>
  <si>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</si>
  <si>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</si>
  <si>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</si>
  <si>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</si>
  <si>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</si>
  <si>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</si>
  <si>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</si>
  <si>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</si>
  <si>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</si>
  <si>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</si>
  <si>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</si>
  <si>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</si>
  <si>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</si>
  <si>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</si>
  <si>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</si>
  <si>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</si>
  <si>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</si>
  <si>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</si>
  <si>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</si>
  <si>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</si>
  <si>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</si>
  <si>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</si>
  <si>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</si>
  <si>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</si>
  <si>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</si>
  <si>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</si>
  <si>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</si>
  <si>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</si>
  <si>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</si>
  <si>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</si>
  <si>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</si>
  <si>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</si>
  <si>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</si>
  <si>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</si>
  <si>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</si>
  <si>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</si>
  <si>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</si>
  <si>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</si>
  <si>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</si>
  <si>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</si>
  <si>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</si>
  <si>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</si>
  <si>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</si>
  <si>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</si>
  <si>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</si>
  <si>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</si>
  <si>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</si>
  <si>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</si>
  <si>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</si>
  <si>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</si>
  <si>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</si>
  <si>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</si>
  <si>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</si>
  <si>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</si>
  <si>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</si>
  <si>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</si>
  <si>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</si>
  <si>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</si>
  <si>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</si>
  <si>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</si>
  <si>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</si>
  <si>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</si>
  <si>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</si>
  <si>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</si>
  <si>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</si>
  <si>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</si>
  <si>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</si>
  <si>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</si>
  <si>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</si>
  <si>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</si>
  <si>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</si>
  <si>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</si>
  <si>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</si>
  <si>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</si>
  <si>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</si>
  <si>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</si>
  <si>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</si>
  <si>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</si>
  <si>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</si>
  <si>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</si>
  <si>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</si>
  <si>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</si>
  <si>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</si>
  <si>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</si>
  <si>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</si>
  <si>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</si>
  <si>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</si>
  <si>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</si>
  <si>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</si>
  <si>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</si>
  <si>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</si>
  <si>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</si>
  <si>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</si>
  <si>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</si>
  <si>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</si>
  <si>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</si>
  <si>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</si>
  <si>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</si>
  <si>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</si>
  <si>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</si>
  <si>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</si>
  <si>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</si>
  <si>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</si>
  <si>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</si>
  <si>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</si>
  <si>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</si>
  <si>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</si>
  <si>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</si>
  <si>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</si>
  <si>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</si>
  <si>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</si>
  <si>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</si>
  <si>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</si>
  <si>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</si>
  <si>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</si>
  <si>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</si>
  <si>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</si>
  <si>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</si>
  <si>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</si>
  <si>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</si>
  <si>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</si>
  <si>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</si>
  <si>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</si>
  <si>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</si>
  <si>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</si>
  <si>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</si>
  <si>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</si>
  <si>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</si>
  <si>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</si>
  <si>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</si>
  <si>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</si>
  <si>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</si>
  <si>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</si>
  <si>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</si>
  <si>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</si>
  <si>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</si>
  <si>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</si>
  <si>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</si>
  <si>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</si>
  <si>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</si>
  <si>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</si>
  <si>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</si>
  <si>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</si>
  <si>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</si>
  <si>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</si>
  <si>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</si>
  <si>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</si>
  <si>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</si>
  <si>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</si>
  <si>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</si>
  <si>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</si>
  <si>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</si>
  <si>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</si>
  <si>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</si>
  <si>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</si>
  <si>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</si>
  <si>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</si>
  <si>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</si>
  <si>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</si>
  <si>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</si>
  <si>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</si>
  <si>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</si>
  <si>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</si>
  <si>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</si>
  <si>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</si>
  <si>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</si>
  <si>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</si>
  <si>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</si>
  <si>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</si>
  <si>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</si>
  <si>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</si>
  <si>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</si>
  <si>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</si>
  <si>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</si>
  <si>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</si>
  <si>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</si>
  <si>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</si>
  <si>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</si>
  <si>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</si>
  <si>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</si>
  <si>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</si>
  <si>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</si>
  <si>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</si>
  <si>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</si>
  <si>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</si>
  <si>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</si>
  <si>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</si>
  <si>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</si>
  <si>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</si>
  <si>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</si>
  <si>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</si>
  <si>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</si>
  <si>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</si>
  <si>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</si>
  <si>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</si>
  <si>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</si>
  <si>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</si>
  <si>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</si>
  <si>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</si>
  <si>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</si>
  <si>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</si>
  <si>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</si>
  <si>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</si>
  <si>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</si>
  <si>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</si>
  <si>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</si>
  <si>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</si>
  <si>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</si>
  <si>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</si>
  <si>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</si>
  <si>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</si>
  <si>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</si>
  <si>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</si>
  <si>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</si>
  <si>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</si>
  <si>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</si>
  <si>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</si>
  <si>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</si>
  <si>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</si>
  <si>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</si>
  <si>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</si>
  <si>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</si>
  <si>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</si>
  <si>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</si>
  <si>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</si>
  <si>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</si>
  <si>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</si>
  <si>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</si>
  <si>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</si>
  <si>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</si>
  <si>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</si>
  <si>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</si>
  <si>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</si>
  <si>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</si>
  <si>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</si>
  <si>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</si>
  <si>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</si>
  <si>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</si>
  <si>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</si>
  <si>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</si>
  <si>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</si>
  <si>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</si>
  <si>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</si>
  <si>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</si>
  <si>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</si>
  <si>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</si>
  <si>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</si>
  <si>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</si>
  <si>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</si>
  <si>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</si>
  <si>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</si>
  <si>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</si>
  <si>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</si>
  <si>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</si>
  <si>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</si>
  <si>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</si>
  <si>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</si>
  <si>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</si>
  <si>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</si>
  <si>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</si>
  <si>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</si>
  <si>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</si>
  <si>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</si>
  <si>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</si>
  <si>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</si>
  <si>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</si>
  <si>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</si>
  <si>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</si>
  <si>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</si>
  <si>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</si>
  <si>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</si>
  <si>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</si>
  <si>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</si>
  <si>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</si>
  <si>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</si>
  <si>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</si>
  <si>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</si>
  <si>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</si>
  <si>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</si>
  <si>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</si>
  <si>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</si>
  <si>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</si>
  <si>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</si>
  <si>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</si>
  <si>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</si>
  <si>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</si>
  <si>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</si>
  <si>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</si>
  <si>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</si>
  <si>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</si>
  <si>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</si>
  <si>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</si>
  <si>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</si>
  <si>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</si>
  <si>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</si>
  <si>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</si>
  <si>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</si>
  <si>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</si>
  <si>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</si>
  <si>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</si>
  <si>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</si>
  <si>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</si>
  <si>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</si>
  <si>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</si>
  <si>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</si>
  <si>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</si>
  <si>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</si>
  <si>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</si>
  <si>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</si>
  <si>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</si>
  <si>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</si>
  <si>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</si>
  <si>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</si>
  <si>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</si>
  <si>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</si>
  <si>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</si>
  <si>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</si>
  <si>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</si>
  <si>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</si>
  <si>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</si>
  <si>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</si>
  <si>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</si>
  <si>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</si>
  <si>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</si>
  <si>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</si>
  <si>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</si>
  <si>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</si>
  <si>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</si>
  <si>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</si>
  <si>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</si>
  <si>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</si>
  <si>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</si>
  <si>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</si>
  <si>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</si>
  <si>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</si>
  <si>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</si>
  <si>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</si>
  <si>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</si>
  <si>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</si>
  <si>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</si>
  <si>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</si>
  <si>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</si>
  <si>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</si>
  <si>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</si>
  <si>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</si>
  <si>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</si>
  <si>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</si>
  <si>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</si>
  <si>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</si>
  <si>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</si>
  <si>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</si>
  <si>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</si>
  <si>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</si>
  <si>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</si>
  <si>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</si>
  <si>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</si>
  <si>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</si>
  <si>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</si>
  <si>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</si>
  <si>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</si>
  <si>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</si>
  <si>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</si>
  <si>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</si>
  <si>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</si>
  <si>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</si>
  <si>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</si>
  <si>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</si>
  <si>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</si>
  <si>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</si>
  <si>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</si>
  <si>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</si>
  <si>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</si>
  <si>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</si>
  <si>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</si>
  <si>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</si>
  <si>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</si>
  <si>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</si>
  <si>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</si>
  <si>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</si>
  <si>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</si>
  <si>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</si>
  <si>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</si>
  <si>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</si>
  <si>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</si>
  <si>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</si>
  <si>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</si>
  <si>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</si>
  <si>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</si>
  <si>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</si>
  <si>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</si>
  <si>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</si>
  <si>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</si>
  <si>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</si>
  <si>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</si>
  <si>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</si>
  <si>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</si>
  <si>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</si>
  <si>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</si>
  <si>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</si>
  <si>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</si>
  <si>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</si>
  <si>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</si>
  <si>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</si>
  <si>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</si>
  <si>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</si>
  <si>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</si>
  <si>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</si>
  <si>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</si>
  <si>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</si>
  <si>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</si>
  <si>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</si>
  <si>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</si>
  <si>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</si>
  <si>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</si>
  <si>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</si>
  <si>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</si>
  <si>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</si>
  <si>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</si>
  <si>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</si>
  <si>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</si>
  <si>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</si>
  <si>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</si>
  <si>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</si>
  <si>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</si>
  <si>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</si>
  <si>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</si>
  <si>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</si>
  <si>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</si>
  <si>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</si>
  <si>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</si>
  <si>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</si>
  <si>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</si>
  <si>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</si>
  <si>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</si>
  <si>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</si>
  <si>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</si>
  <si>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</si>
  <si>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</si>
  <si>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</si>
  <si>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</si>
  <si>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</si>
  <si>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</si>
  <si>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</si>
  <si>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</si>
  <si>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</si>
  <si>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</si>
  <si>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</si>
  <si>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</si>
  <si>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</si>
  <si>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</si>
  <si>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</si>
  <si>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</si>
  <si>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</si>
  <si>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</si>
  <si>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</si>
  <si>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</si>
  <si>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</si>
  <si>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</si>
  <si>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</si>
  <si>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</si>
  <si>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</si>
  <si>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</si>
  <si>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</si>
  <si>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</si>
  <si>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</si>
  <si>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</si>
  <si>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</si>
  <si>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</si>
  <si>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</si>
  <si>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</si>
  <si>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</si>
  <si>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</si>
  <si>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</si>
  <si>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</si>
  <si>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</si>
  <si>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</si>
  <si>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</si>
  <si>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</si>
  <si>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</si>
  <si>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</si>
  <si>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</si>
  <si>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</si>
  <si>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</si>
  <si>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</si>
  <si>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</si>
  <si>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</si>
  <si>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</si>
  <si>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</si>
  <si>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</si>
  <si>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</si>
  <si>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</si>
  <si>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</si>
  <si>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</si>
  <si>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</si>
  <si>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</si>
  <si>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</si>
  <si>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</si>
  <si>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</si>
  <si>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</si>
  <si>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</si>
  <si>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</si>
  <si>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</si>
  <si>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</si>
  <si>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</si>
  <si>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</si>
  <si>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</si>
  <si>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</si>
  <si>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</si>
  <si>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</si>
  <si>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</si>
  <si>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</si>
  <si>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</si>
  <si>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</si>
  <si>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</si>
  <si>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</si>
  <si>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</si>
  <si>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</si>
  <si>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</si>
  <si>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</si>
  <si>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</si>
  <si>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</si>
  <si>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</si>
  <si>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</si>
  <si>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</si>
  <si>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</si>
  <si>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</si>
  <si>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</si>
  <si>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</si>
  <si>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</si>
  <si>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</si>
  <si>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</si>
  <si>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</si>
  <si>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</si>
  <si>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</si>
  <si>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</si>
  <si>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</si>
  <si>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</si>
  <si>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</si>
  <si>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</si>
  <si>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</si>
  <si>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</si>
  <si>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</si>
  <si>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</si>
  <si>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</si>
  <si>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</si>
  <si>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</si>
  <si>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</si>
  <si>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</si>
  <si>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</si>
  <si>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</si>
  <si>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</si>
  <si>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</si>
  <si>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</si>
  <si>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</si>
  <si>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</si>
  <si>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</si>
  <si>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</si>
  <si>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</si>
  <si>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</si>
  <si>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</si>
  <si>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</si>
  <si>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</si>
  <si>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</si>
  <si>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</si>
  <si>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</si>
  <si>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</si>
  <si>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</si>
  <si>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</si>
  <si>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</si>
  <si>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</si>
  <si>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</si>
  <si>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</si>
  <si>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</si>
  <si>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</si>
  <si>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</si>
  <si>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</si>
  <si>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</si>
  <si>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</si>
  <si>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</si>
  <si>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</si>
  <si>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</si>
  <si>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</si>
  <si>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</si>
  <si>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</si>
  <si>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</si>
  <si>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</si>
  <si>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</si>
  <si>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</si>
  <si>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</si>
  <si>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</si>
  <si>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</si>
  <si>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</si>
  <si>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</si>
  <si>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</si>
  <si>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</si>
  <si>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</si>
  <si>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</si>
  <si>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</si>
  <si>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</si>
  <si>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</si>
  <si>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</si>
  <si>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</si>
  <si>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</si>
  <si>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</si>
  <si>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</si>
  <si>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</si>
  <si>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</si>
  <si>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</si>
  <si>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</si>
  <si>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</si>
  <si>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</si>
  <si>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</si>
  <si>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</si>
  <si>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</si>
  <si>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</si>
  <si>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</si>
  <si>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</si>
  <si>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</si>
  <si>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</si>
  <si>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</si>
  <si>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</si>
  <si>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</si>
  <si>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</si>
  <si>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</si>
  <si>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</si>
  <si>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</si>
  <si>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</si>
  <si>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</si>
  <si>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</si>
  <si>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</si>
  <si>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</si>
  <si>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</si>
  <si>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</si>
  <si>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</si>
  <si>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</si>
  <si>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</si>
  <si>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</si>
  <si>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</si>
  <si>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</si>
  <si>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</si>
  <si>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</si>
  <si>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</si>
  <si>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</si>
  <si>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</si>
  <si>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</si>
  <si>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</si>
  <si>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</si>
  <si>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</si>
  <si>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</si>
  <si>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</si>
  <si>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</si>
  <si>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</si>
  <si>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</si>
  <si>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</si>
  <si>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</si>
  <si>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</si>
  <si>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</si>
  <si>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</si>
  <si>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</si>
  <si>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</si>
  <si>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</si>
  <si>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</si>
  <si>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</si>
  <si>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</si>
  <si>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</si>
  <si>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</si>
  <si>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</si>
  <si>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</si>
  <si>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</si>
  <si>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</si>
  <si>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</si>
  <si>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</si>
  <si>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</si>
  <si>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</si>
  <si>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</si>
  <si>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</si>
  <si>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</si>
  <si>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</si>
  <si>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</si>
  <si>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</si>
  <si>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</si>
  <si>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</si>
  <si>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</si>
  <si>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</si>
  <si>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</si>
  <si>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</si>
  <si>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</si>
  <si>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</si>
  <si>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</si>
  <si>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</si>
  <si>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</si>
  <si>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</si>
  <si>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</si>
  <si>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</si>
  <si>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</si>
  <si>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</si>
  <si>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</si>
  <si>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</si>
  <si>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</si>
  <si>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</si>
  <si>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</si>
  <si>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</si>
  <si>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</si>
  <si>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</si>
  <si>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</si>
  <si>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</si>
  <si>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</si>
  <si>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</si>
  <si>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</si>
  <si>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</si>
  <si>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</si>
  <si>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</si>
  <si>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</si>
  <si>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</si>
  <si>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</si>
  <si>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</si>
  <si>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</si>
  <si>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</si>
  <si>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</si>
  <si>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</si>
  <si>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</si>
  <si>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</si>
  <si>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</si>
  <si>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</si>
  <si>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</si>
  <si>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</si>
  <si>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</si>
  <si>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</si>
  <si>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</si>
  <si>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</si>
  <si>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</si>
  <si>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</si>
  <si>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</si>
  <si>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</si>
  <si>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</si>
  <si>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</si>
  <si>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</si>
  <si>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</si>
  <si>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</si>
  <si>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</si>
  <si>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</si>
  <si>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</si>
  <si>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</si>
  <si>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</si>
  <si>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</si>
  <si>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</si>
  <si>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</si>
  <si>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</si>
  <si>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</si>
  <si>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</si>
  <si>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</si>
  <si>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</si>
  <si>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</si>
  <si>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</si>
  <si>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</si>
  <si>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</si>
  <si>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</si>
  <si>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</si>
  <si>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</si>
  <si>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</si>
  <si>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</si>
  <si>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</si>
  <si>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</si>
  <si>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</si>
  <si>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</si>
  <si>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</si>
  <si>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</si>
  <si>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</si>
  <si>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</si>
  <si>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</si>
  <si>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</si>
  <si>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</si>
  <si>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</si>
  <si>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</si>
  <si>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</si>
  <si>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</si>
  <si>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</si>
  <si>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</si>
  <si>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</si>
  <si>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</si>
  <si>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</si>
  <si>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</si>
  <si>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</si>
  <si>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</si>
  <si>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</si>
  <si>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</si>
  <si>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</si>
  <si>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</si>
  <si>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</si>
  <si>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</si>
  <si>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</si>
  <si>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</si>
  <si>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</si>
  <si>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</si>
  <si>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</si>
  <si>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</si>
  <si>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</si>
  <si>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</si>
  <si>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</si>
  <si>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</si>
  <si>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</si>
  <si>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</si>
  <si>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</si>
  <si>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</si>
  <si>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</si>
  <si>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</si>
  <si>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</si>
  <si>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</si>
  <si>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</si>
  <si>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</si>
  <si>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</si>
  <si>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</si>
  <si>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</si>
  <si>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</si>
  <si>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</si>
  <si>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</si>
  <si>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</si>
  <si>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</si>
  <si>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</si>
  <si>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</si>
  <si>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</si>
  <si>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</si>
  <si>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</si>
  <si>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</si>
  <si>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</si>
  <si>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</si>
  <si>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</si>
  <si>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</si>
  <si>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</si>
  <si>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</si>
  <si>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</si>
  <si>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</si>
  <si>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</si>
  <si>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</si>
  <si>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</si>
  <si>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</si>
  <si>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</si>
  <si>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</si>
  <si>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</si>
  <si>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</si>
  <si>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</si>
  <si>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</si>
  <si>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</si>
  <si>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</si>
  <si>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</si>
  <si>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</si>
  <si>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</si>
  <si>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</si>
  <si>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</si>
  <si>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</si>
  <si>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</si>
  <si>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</si>
  <si>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</si>
  <si>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</si>
  <si>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</si>
  <si>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</si>
  <si>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</si>
  <si>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</si>
  <si>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</si>
  <si>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</si>
  <si>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</si>
  <si>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</si>
  <si>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</si>
  <si>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</si>
  <si>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</si>
  <si>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</si>
  <si>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</si>
  <si>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</si>
  <si>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</si>
  <si>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</si>
  <si>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</si>
  <si>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</si>
  <si>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</si>
  <si>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</si>
  <si>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</si>
  <si>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</si>
  <si>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</si>
  <si>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</si>
  <si>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</si>
  <si>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</si>
  <si>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</si>
  <si>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</si>
  <si>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</si>
  <si>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</si>
  <si>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</si>
  <si>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</si>
  <si>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</si>
  <si>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</si>
  <si>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</si>
  <si>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</si>
  <si>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</si>
  <si>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</si>
  <si>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</si>
  <si>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</si>
  <si>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</si>
  <si>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</si>
  <si>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</si>
  <si>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</si>
  <si>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</si>
  <si>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</si>
  <si>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</si>
  <si>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</si>
  <si>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</si>
  <si>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</si>
  <si>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</si>
  <si>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</si>
  <si>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</si>
  <si>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</si>
  <si>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</si>
  <si>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</si>
  <si>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</si>
  <si>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</si>
  <si>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</si>
  <si>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</si>
  <si>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</si>
  <si>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</si>
  <si>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</si>
  <si>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</si>
  <si>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</si>
  <si>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</si>
  <si>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</si>
  <si>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</si>
  <si>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</si>
  <si>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</si>
  <si>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</si>
  <si>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</si>
  <si>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</si>
  <si>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</si>
  <si>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</si>
  <si>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</si>
  <si>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</si>
  <si>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</si>
  <si>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</si>
  <si>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</si>
  <si>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</si>
  <si>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</si>
  <si>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</si>
  <si>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</si>
  <si>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</si>
  <si>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</si>
  <si>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</si>
  <si>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</si>
  <si>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</si>
  <si>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</si>
  <si>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</si>
  <si>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</si>
  <si>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</si>
  <si>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</si>
  <si>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</si>
  <si>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</si>
  <si>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</si>
  <si>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</si>
  <si>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</si>
  <si>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</si>
  <si>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</si>
  <si>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</si>
  <si>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</si>
  <si>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</si>
  <si>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</si>
  <si>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</si>
  <si>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</si>
  <si>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</si>
  <si>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</si>
  <si>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</si>
  <si>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</si>
  <si>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</si>
  <si>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</si>
  <si>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</si>
  <si>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</si>
  <si>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</si>
  <si>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</si>
  <si>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</si>
  <si>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</si>
  <si>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</si>
  <si>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</si>
  <si>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</si>
  <si>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</si>
  <si>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</si>
  <si>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</si>
  <si>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</si>
  <si>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</si>
  <si>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</si>
  <si>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</si>
  <si>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</si>
  <si>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</si>
  <si>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</si>
  <si>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</si>
  <si>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</si>
  <si>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</si>
  <si>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</si>
  <si>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</si>
  <si>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</si>
  <si>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</si>
  <si>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</si>
  <si>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</si>
  <si>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</si>
  <si>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</si>
  <si>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</si>
  <si>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</si>
  <si>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</si>
  <si>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</si>
  <si>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</si>
  <si>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</si>
  <si>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</si>
  <si>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</si>
  <si>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</si>
  <si>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</si>
  <si>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</si>
  <si>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</si>
  <si>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</si>
  <si>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</si>
  <si>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</si>
  <si>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</si>
  <si>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</si>
  <si>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</si>
  <si>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</si>
  <si>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</si>
  <si>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</si>
  <si>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</si>
  <si>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</si>
  <si>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</si>
  <si>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</si>
  <si>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</si>
  <si>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</si>
  <si>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</si>
  <si>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</si>
  <si>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</si>
  <si>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</si>
  <si>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</si>
  <si>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</si>
  <si>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</si>
  <si>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</si>
  <si>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</si>
  <si>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</si>
  <si>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</si>
  <si>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</si>
  <si>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</si>
  <si>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</si>
  <si>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</si>
  <si>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</si>
  <si>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</si>
  <si>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</si>
  <si>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</si>
  <si>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</si>
  <si>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</si>
  <si>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</si>
  <si>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</si>
  <si>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</si>
  <si>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</si>
  <si>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</si>
  <si>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</si>
  <si>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</si>
  <si>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</si>
  <si>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</si>
  <si>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</si>
  <si>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</si>
  <si>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</si>
  <si>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</si>
  <si>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</si>
  <si>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</si>
  <si>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</si>
  <si>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</si>
  <si>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</si>
  <si>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</si>
  <si>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</si>
  <si>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</si>
  <si>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</si>
  <si>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</si>
  <si>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</si>
  <si>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</si>
  <si>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</si>
  <si>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</si>
  <si>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</si>
  <si>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</si>
  <si>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</si>
  <si>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</si>
  <si>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</si>
  <si>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</si>
  <si>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</si>
  <si>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</si>
  <si>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</si>
  <si>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</si>
  <si>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</si>
  <si>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</si>
  <si>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</si>
  <si>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</si>
  <si>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</si>
  <si>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</si>
  <si>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</si>
  <si>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</si>
  <si>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</si>
  <si>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</si>
  <si>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</si>
  <si>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</si>
  <si>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</si>
  <si>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</si>
  <si>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</si>
  <si>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</si>
  <si>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</si>
  <si>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</si>
  <si>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</si>
  <si>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</si>
  <si>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</si>
  <si>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</si>
  <si>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</si>
  <si>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</si>
  <si>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</si>
  <si>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</si>
  <si>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</si>
  <si>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</si>
  <si>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</si>
  <si>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</si>
  <si>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</si>
  <si>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</si>
  <si>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</si>
  <si>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</si>
  <si>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</si>
  <si>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</si>
  <si>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</si>
  <si>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</si>
  <si>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</si>
  <si>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</si>
  <si>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</si>
  <si>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</si>
  <si>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</si>
  <si>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</si>
  <si>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</si>
  <si>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</si>
  <si>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</si>
  <si>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</si>
  <si>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</si>
  <si>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</si>
  <si>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</si>
  <si>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</si>
  <si>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</si>
  <si>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</si>
  <si>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</si>
  <si>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</si>
  <si>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</si>
  <si>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</si>
  <si>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</si>
  <si>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</si>
  <si>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</si>
  <si>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</si>
  <si>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</si>
  <si>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</si>
  <si>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</si>
  <si>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</si>
  <si>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</si>
  <si>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</si>
  <si>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</si>
  <si>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</si>
  <si>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</si>
  <si>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</si>
  <si>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</si>
  <si>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</si>
  <si>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</si>
  <si>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</si>
  <si>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</si>
  <si>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</si>
  <si>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</si>
  <si>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</si>
  <si>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</si>
  <si>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</si>
  <si>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</si>
  <si>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</si>
  <si>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</si>
  <si>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</si>
  <si>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</si>
  <si>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</si>
  <si>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</si>
  <si>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</si>
  <si>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</si>
  <si>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</si>
  <si>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</si>
  <si>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</si>
  <si>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</si>
  <si>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</si>
  <si>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</si>
  <si>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</si>
  <si>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</si>
  <si>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</si>
  <si>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</si>
  <si>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</si>
  <si>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</si>
  <si>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</si>
  <si>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</si>
  <si>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</si>
  <si>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</si>
  <si>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</si>
  <si>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</si>
  <si>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</si>
  <si>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</si>
  <si>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</si>
  <si>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</si>
  <si>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</si>
  <si>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</si>
  <si>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</si>
  <si>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</si>
  <si>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</si>
  <si>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</si>
  <si>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</si>
  <si>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</si>
  <si>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</si>
  <si>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</si>
  <si>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</si>
  <si>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</si>
  <si>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</si>
  <si>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</si>
  <si>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</si>
  <si>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</si>
  <si>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</si>
  <si>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</si>
  <si>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</si>
  <si>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</si>
  <si>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</si>
  <si>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</si>
  <si>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</si>
  <si>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</si>
  <si>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</si>
  <si>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</si>
  <si>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</si>
  <si>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</si>
  <si>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</si>
  <si>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</si>
  <si>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</si>
  <si>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</si>
  <si>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</si>
  <si>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</si>
  <si>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</si>
  <si>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</si>
  <si>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</si>
  <si>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</si>
  <si>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</si>
  <si>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</si>
  <si>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</si>
  <si>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</si>
  <si>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</si>
  <si>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</si>
  <si>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</si>
  <si>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</si>
  <si>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</si>
  <si>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</si>
  <si>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</si>
  <si>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</si>
  <si>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</si>
  <si>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</si>
  <si>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</si>
  <si>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</si>
  <si>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</si>
  <si>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</si>
  <si>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</si>
  <si>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</si>
  <si>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</si>
  <si>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</si>
  <si>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</si>
  <si>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</si>
  <si>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</si>
  <si>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</si>
  <si>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</si>
  <si>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</si>
  <si>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</si>
  <si>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</si>
  <si>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</si>
  <si>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</si>
  <si>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</si>
  <si>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</si>
  <si>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</si>
  <si>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</si>
  <si>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</si>
  <si>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</si>
  <si>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</si>
  <si>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</si>
  <si>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</si>
  <si>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</si>
  <si>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</si>
  <si>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</si>
  <si>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</si>
  <si>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</si>
  <si>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</si>
  <si>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</si>
  <si>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</si>
  <si>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</si>
  <si>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</si>
  <si>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</si>
  <si>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</si>
  <si>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</si>
  <si>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</si>
  <si>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</si>
  <si>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</si>
  <si>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</si>
  <si>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</si>
  <si>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</si>
  <si>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</si>
  <si>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</si>
  <si>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</si>
  <si>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</si>
  <si>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</si>
  <si>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</si>
  <si>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</si>
  <si>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</si>
  <si>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</si>
  <si>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</si>
  <si>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</si>
  <si>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</si>
  <si>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</si>
  <si>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</si>
  <si>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</si>
  <si>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</si>
  <si>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</si>
  <si>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</si>
  <si>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</si>
  <si>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</si>
  <si>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</si>
  <si>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</si>
  <si>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</si>
  <si>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</si>
  <si>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</si>
  <si>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</si>
  <si>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</si>
  <si>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</si>
  <si>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</si>
  <si>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</si>
  <si>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</si>
  <si>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</si>
  <si>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</si>
  <si>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</si>
  <si>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</si>
  <si>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</si>
  <si>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</si>
  <si>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</si>
  <si>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</si>
  <si>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</si>
  <si>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</si>
  <si>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</si>
  <si>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</si>
  <si>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</si>
  <si>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</si>
  <si>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</si>
  <si>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</si>
  <si>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</si>
  <si>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</si>
  <si>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</si>
  <si>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</si>
  <si>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</si>
  <si>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</si>
  <si>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</si>
  <si>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</si>
  <si>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</si>
  <si>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</si>
  <si>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</si>
  <si>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</si>
  <si>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</si>
  <si>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</si>
  <si>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</si>
  <si>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</si>
  <si>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</si>
  <si>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</si>
  <si>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</si>
  <si>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</si>
  <si>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</si>
  <si>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</si>
  <si>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</si>
  <si>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</si>
  <si>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</si>
  <si>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</si>
  <si>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</si>
  <si>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</si>
  <si>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</si>
  <si>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</si>
  <si>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</si>
  <si>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</si>
  <si>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</si>
  <si>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</si>
  <si>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</si>
  <si>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</si>
  <si>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</si>
  <si>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</si>
  <si>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</si>
  <si>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</si>
  <si>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</si>
  <si>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</si>
  <si>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</si>
  <si>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</si>
  <si>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</si>
  <si>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</si>
  <si>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</si>
  <si>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</si>
  <si>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</si>
  <si>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</si>
  <si>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</si>
  <si>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</si>
  <si>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</si>
  <si>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</si>
  <si>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</si>
  <si>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</si>
  <si>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</si>
  <si>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</si>
  <si>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</si>
  <si>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</si>
  <si>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</si>
  <si>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</si>
  <si>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</si>
  <si>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</si>
  <si>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</si>
  <si>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</si>
  <si>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</si>
  <si>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</si>
  <si>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</si>
  <si>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</si>
  <si>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</si>
  <si>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</si>
  <si>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</si>
  <si>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</si>
  <si>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</si>
  <si>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</si>
  <si>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</si>
  <si>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</si>
  <si>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</si>
  <si>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</si>
  <si>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</si>
  <si>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</si>
  <si>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</si>
  <si>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</si>
  <si>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</si>
  <si>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</si>
  <si>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</si>
  <si>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</si>
  <si>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</si>
  <si>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</si>
  <si>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</si>
  <si>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</si>
  <si>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</si>
  <si>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</si>
  <si>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</si>
  <si>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</si>
  <si>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</si>
  <si>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</si>
  <si>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</si>
  <si>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</si>
  <si>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</si>
  <si>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</si>
  <si>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</si>
  <si>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</si>
  <si>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</si>
  <si>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</si>
  <si>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</si>
  <si>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</si>
  <si>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</si>
  <si>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</si>
  <si>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</si>
  <si>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</si>
  <si>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</si>
  <si>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</si>
  <si>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</si>
  <si>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</si>
  <si>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</si>
  <si>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</si>
  <si>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</si>
  <si>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</si>
  <si>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</si>
  <si>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</si>
  <si>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</si>
  <si>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</si>
  <si>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</si>
  <si>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</si>
  <si>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</si>
  <si>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</si>
  <si>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</si>
  <si>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</si>
  <si>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</si>
  <si>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</si>
  <si>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</si>
  <si>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</si>
  <si>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</si>
  <si>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</si>
  <si>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</si>
  <si>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</si>
  <si>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</si>
  <si>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</si>
  <si>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</si>
  <si>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</si>
  <si>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</si>
  <si>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</si>
  <si>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</si>
  <si>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</si>
  <si>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</si>
  <si>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</si>
  <si>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</si>
  <si>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</si>
  <si>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</si>
  <si>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</si>
  <si>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</si>
  <si>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</si>
  <si>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</si>
  <si>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</si>
  <si>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</si>
  <si>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</si>
  <si>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</si>
  <si>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</si>
  <si>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</si>
  <si>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</si>
  <si>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</si>
  <si>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</si>
  <si>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</si>
  <si>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</si>
  <si>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</si>
  <si>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</si>
  <si>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</si>
  <si>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</si>
  <si>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</si>
  <si>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</si>
  <si>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</si>
  <si>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</si>
  <si>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</si>
  <si>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</si>
  <si>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</si>
  <si>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</si>
  <si>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</si>
  <si>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</si>
  <si>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</si>
  <si>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</si>
  <si>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</si>
  <si>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</si>
  <si>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</si>
  <si>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</si>
  <si>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</si>
  <si>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</si>
  <si>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</si>
  <si>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</si>
  <si>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</si>
  <si>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</si>
  <si>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</si>
  <si>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</si>
  <si>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</si>
  <si>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</si>
  <si>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</si>
  <si>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</si>
  <si>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</si>
  <si>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</si>
  <si>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</si>
  <si>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</si>
  <si>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</si>
  <si>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</si>
  <si>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</si>
  <si>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</si>
  <si>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</si>
  <si>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</si>
  <si>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</si>
  <si>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</si>
  <si>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</si>
  <si>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</si>
  <si>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</si>
  <si>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</si>
  <si>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</si>
  <si>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</si>
  <si>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</si>
  <si>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</si>
  <si>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</si>
  <si>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</si>
  <si>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</si>
  <si>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</si>
  <si>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</si>
  <si>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</si>
  <si>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</si>
  <si>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</si>
  <si>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</si>
  <si>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</si>
  <si>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</si>
  <si>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</si>
  <si>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</si>
  <si>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</si>
  <si>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</si>
  <si>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</si>
  <si>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</si>
  <si>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</si>
  <si>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</si>
  <si>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</si>
  <si>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</si>
  <si>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</si>
  <si>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</si>
  <si>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</si>
  <si>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</si>
  <si>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</si>
  <si>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</si>
  <si>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</si>
  <si>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</si>
  <si>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</si>
  <si>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</si>
  <si>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</si>
  <si>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</si>
  <si>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</si>
  <si>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</si>
  <si>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</si>
  <si>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</si>
  <si>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</si>
  <si>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</si>
  <si>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</si>
  <si>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</si>
  <si>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</si>
  <si>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</si>
  <si>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</si>
  <si>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</si>
  <si>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</si>
  <si>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</si>
  <si>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</si>
  <si>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</si>
  <si>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</si>
  <si>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</si>
  <si>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</si>
  <si>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</si>
  <si>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</si>
  <si>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</si>
  <si>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</si>
  <si>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</si>
  <si>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</si>
  <si>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</si>
  <si>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</si>
  <si>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</si>
  <si>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</si>
  <si>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</si>
  <si>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</si>
  <si>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</si>
  <si>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</si>
  <si>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</si>
  <si>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</si>
  <si>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</si>
  <si>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</si>
  <si>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</si>
  <si>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</si>
  <si>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</si>
  <si>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</si>
  <si>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</si>
  <si>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</si>
  <si>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</si>
  <si>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</si>
  <si>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</si>
  <si>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</si>
  <si>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</si>
  <si>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</si>
  <si>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</si>
  <si>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</si>
  <si>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</si>
  <si>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</si>
  <si>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</si>
  <si>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</si>
  <si>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</si>
  <si>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</si>
  <si>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</si>
  <si>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</si>
  <si>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</si>
  <si>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</si>
  <si>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</si>
  <si>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</si>
  <si>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</si>
  <si>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</si>
  <si>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</si>
  <si>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</si>
  <si>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</si>
  <si>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</si>
  <si>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</si>
  <si>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</si>
  <si>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</si>
  <si>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</si>
  <si>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</si>
  <si>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</si>
  <si>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</si>
  <si>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</si>
  <si>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</si>
  <si>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</si>
  <si>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</si>
  <si>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</si>
  <si>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</si>
  <si>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</si>
  <si>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</si>
  <si>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</si>
  <si>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</si>
  <si>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</si>
  <si>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</si>
  <si>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</si>
  <si>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</si>
  <si>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</si>
  <si>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</si>
  <si>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</si>
  <si>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</si>
  <si>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</si>
  <si>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</si>
  <si>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</si>
  <si>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</si>
  <si>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</si>
  <si>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</si>
  <si>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</si>
  <si>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</si>
  <si>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</si>
  <si>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</si>
  <si>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</si>
  <si>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</si>
  <si>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</si>
  <si>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</si>
  <si>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</si>
  <si>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</si>
  <si>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</si>
  <si>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</si>
  <si>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</si>
  <si>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</si>
  <si>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</si>
  <si>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</si>
  <si>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</si>
  <si>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</si>
  <si>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</si>
  <si>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</si>
  <si>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</si>
  <si>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</si>
  <si>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</si>
  <si>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</si>
  <si>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</si>
  <si>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</si>
  <si>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</si>
  <si>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</si>
  <si>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</si>
  <si>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</si>
  <si>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</si>
  <si>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</si>
  <si>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</si>
  <si>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</si>
  <si>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</si>
  <si>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</si>
  <si>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</si>
  <si>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</si>
  <si>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</si>
  <si>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</si>
  <si>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</si>
  <si>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</si>
  <si>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</si>
  <si>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</si>
  <si>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</si>
  <si>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</si>
  <si>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</si>
  <si>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</si>
  <si>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</si>
  <si>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</si>
  <si>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</si>
  <si>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</si>
  <si>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</si>
  <si>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</si>
  <si>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</si>
  <si>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</si>
  <si>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</si>
  <si>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</si>
  <si>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</si>
  <si>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</si>
  <si>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</si>
  <si>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</si>
  <si>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</si>
  <si>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</si>
  <si>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</si>
  <si>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</si>
  <si>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</si>
  <si>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</si>
  <si>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</si>
  <si>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</si>
  <si>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</si>
  <si>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</si>
  <si>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</si>
  <si>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</si>
  <si>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</si>
  <si>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</si>
  <si>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</si>
  <si>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</si>
  <si>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</si>
  <si>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</si>
  <si>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</si>
  <si>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</si>
  <si>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</si>
  <si>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</si>
  <si>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</si>
  <si>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</si>
  <si>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</si>
  <si>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</si>
  <si>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</si>
  <si>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</si>
  <si>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</si>
  <si>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</si>
  <si>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</si>
  <si>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</si>
  <si>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</si>
  <si>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</si>
  <si>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</si>
  <si>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</si>
  <si>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</si>
  <si>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</si>
  <si>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</si>
  <si>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</si>
  <si>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</si>
  <si>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</si>
  <si>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</si>
  <si>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</si>
  <si>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</si>
  <si>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</si>
  <si>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</si>
  <si>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</si>
  <si>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</si>
  <si>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</si>
  <si>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</si>
  <si>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</si>
  <si>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</si>
  <si>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</si>
  <si>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</si>
  <si>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</si>
  <si>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</si>
  <si>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</si>
  <si>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</si>
  <si>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</si>
  <si>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</si>
  <si>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</si>
  <si>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</si>
  <si>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</si>
  <si>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</si>
  <si>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</si>
  <si>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</si>
  <si>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</si>
  <si>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</si>
  <si>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</si>
  <si>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</si>
  <si>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</si>
  <si>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</si>
  <si>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</si>
  <si>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</si>
  <si>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</si>
  <si>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</si>
  <si>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</si>
  <si>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</si>
  <si>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</si>
  <si>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</si>
  <si>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</si>
  <si>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</si>
  <si>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</si>
  <si>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</si>
  <si>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</si>
  <si>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</si>
  <si>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</si>
  <si>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</si>
  <si>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</si>
  <si>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</si>
  <si>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</si>
  <si>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</si>
  <si>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</si>
  <si>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</si>
  <si>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</si>
  <si>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</si>
  <si>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</si>
  <si>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</si>
  <si>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</si>
  <si>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</si>
  <si>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</si>
  <si>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</si>
  <si>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</si>
  <si>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</si>
  <si>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</si>
  <si>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</si>
  <si>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</si>
  <si>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</si>
  <si>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</si>
  <si>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</si>
  <si>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</si>
  <si>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</si>
  <si>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</si>
  <si>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</si>
  <si>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</si>
  <si>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</si>
  <si>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</si>
  <si>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</si>
  <si>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</si>
  <si>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</si>
  <si>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</si>
  <si>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</si>
  <si>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</si>
  <si>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</si>
  <si>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</si>
  <si>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</si>
  <si>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</si>
  <si>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</si>
  <si>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</si>
  <si>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</si>
  <si>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</si>
  <si>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</si>
  <si>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</si>
  <si>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</si>
  <si>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</si>
  <si>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</si>
  <si>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</si>
  <si>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</si>
  <si>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</si>
  <si>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</si>
  <si>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</si>
  <si>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</si>
  <si>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</si>
  <si>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</si>
  <si>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</si>
  <si>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</si>
  <si>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</si>
  <si>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</si>
  <si>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</si>
  <si>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</si>
  <si>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</si>
  <si>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</si>
  <si>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</si>
  <si>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</si>
  <si>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</si>
  <si>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</si>
  <si>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</si>
  <si>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</si>
  <si>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</si>
  <si>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</si>
  <si>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</si>
  <si>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</si>
  <si>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</si>
  <si>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</si>
  <si>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</si>
  <si>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</si>
  <si>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</si>
  <si>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</si>
  <si>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</si>
  <si>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</si>
  <si>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</si>
  <si>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</si>
  <si>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</si>
  <si>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</si>
  <si>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</si>
  <si>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</si>
  <si>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</si>
  <si>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</si>
  <si>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</si>
  <si>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</si>
  <si>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</si>
  <si>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</si>
  <si>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</si>
  <si>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</si>
  <si>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</si>
  <si>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</si>
  <si>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</si>
  <si>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</si>
  <si>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</si>
  <si>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</si>
  <si>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</si>
  <si>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</si>
  <si>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</si>
  <si>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</si>
  <si>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</si>
  <si>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</si>
  <si>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</si>
  <si>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</si>
  <si>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</si>
  <si>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</si>
  <si>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</si>
  <si>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</si>
  <si>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</si>
  <si>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</si>
  <si>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</si>
  <si>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</si>
  <si>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</si>
  <si>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</si>
  <si>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</si>
  <si>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</si>
  <si>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</si>
  <si>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</si>
  <si>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</si>
  <si>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</si>
  <si>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</si>
  <si>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</si>
  <si>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</si>
  <si>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</si>
  <si>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</si>
  <si>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</si>
  <si>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</si>
  <si>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</si>
  <si>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</si>
  <si>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</si>
  <si>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</si>
  <si>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</si>
  <si>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</si>
  <si>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</si>
  <si>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</si>
  <si>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</si>
  <si>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</si>
  <si>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</si>
  <si>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</si>
  <si>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</si>
  <si>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</si>
  <si>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</si>
  <si>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</si>
  <si>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</si>
  <si>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</si>
  <si>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</si>
  <si>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</si>
  <si>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</si>
  <si>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</si>
  <si>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</si>
  <si>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</si>
  <si>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</si>
  <si>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</si>
  <si>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</si>
  <si>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</si>
  <si>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</si>
  <si>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</si>
  <si>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</si>
  <si>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</si>
  <si>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</si>
  <si>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</si>
  <si>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</si>
  <si>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</si>
  <si>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</si>
  <si>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</si>
  <si>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</si>
  <si>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</si>
  <si>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</si>
  <si>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</si>
  <si>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</si>
  <si>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</si>
  <si>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</si>
  <si>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</si>
  <si>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</si>
  <si>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</si>
  <si>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</si>
  <si>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</si>
  <si>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</si>
  <si>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</si>
  <si>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</si>
  <si>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</si>
  <si>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</si>
  <si>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</si>
  <si>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</si>
  <si>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</si>
  <si>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</si>
  <si>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</si>
  <si>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</si>
  <si>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</si>
  <si>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</si>
  <si>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</si>
  <si>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</si>
  <si>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</si>
  <si>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</si>
  <si>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</si>
  <si>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</si>
  <si>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</si>
  <si>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</si>
  <si>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</si>
  <si>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</si>
  <si>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</si>
  <si>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</si>
  <si>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</si>
  <si>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</si>
  <si>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</si>
  <si>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</si>
  <si>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</si>
  <si>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</si>
  <si>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</si>
  <si>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</si>
  <si>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</si>
  <si>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</si>
  <si>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</si>
  <si>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</si>
  <si>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</si>
  <si>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</si>
  <si>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</si>
  <si>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</si>
  <si>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</si>
  <si>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</si>
  <si>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</si>
  <si>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</si>
  <si>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</si>
  <si>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</si>
  <si>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</si>
  <si>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</si>
  <si>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</si>
  <si>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</si>
  <si>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</si>
  <si>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</si>
  <si>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</si>
  <si>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</si>
  <si>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</si>
  <si>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</si>
  <si>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</si>
  <si>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</si>
  <si>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</si>
  <si>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</si>
  <si>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</si>
  <si>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</si>
  <si>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</si>
  <si>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</si>
  <si>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</si>
  <si>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</si>
  <si>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</si>
  <si>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</si>
  <si>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</si>
  <si>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</si>
  <si>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</si>
  <si>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</si>
  <si>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</si>
  <si>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</si>
  <si>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</si>
  <si>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</si>
  <si>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</si>
  <si>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</si>
  <si>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</si>
  <si>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</si>
  <si>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</si>
  <si>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</si>
  <si>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</si>
  <si>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</si>
  <si>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</si>
  <si>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</si>
  <si>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</si>
  <si>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</si>
  <si>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</si>
  <si>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</si>
  <si>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</si>
  <si>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</si>
  <si>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</si>
  <si>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</si>
  <si>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</si>
  <si>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</si>
  <si>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</si>
  <si>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</si>
  <si>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</si>
  <si>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</si>
  <si>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</si>
  <si>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</si>
  <si>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</si>
  <si>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</si>
  <si>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</si>
  <si>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</si>
  <si>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</si>
  <si>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</si>
  <si>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</si>
  <si>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</si>
  <si>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</si>
  <si>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</si>
  <si>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</si>
  <si>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</si>
  <si>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</si>
  <si>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</si>
  <si>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</si>
  <si>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</si>
  <si>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</si>
  <si>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</si>
  <si>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</si>
  <si>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</si>
  <si>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</si>
  <si>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</si>
  <si>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</si>
  <si>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</si>
  <si>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</si>
  <si>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</si>
  <si>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</si>
  <si>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</si>
  <si>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</si>
  <si>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</si>
  <si>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</si>
  <si>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</si>
  <si>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</si>
  <si>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</si>
  <si>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</si>
  <si>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</si>
  <si>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</si>
  <si>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</si>
  <si>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</si>
  <si>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</si>
  <si>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</si>
  <si>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</si>
  <si>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</si>
  <si>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</si>
  <si>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</si>
  <si>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</si>
  <si>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</si>
  <si>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</si>
  <si>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</si>
  <si>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</si>
  <si>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</si>
  <si>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</si>
  <si>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</si>
  <si>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</si>
  <si>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</si>
  <si>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</si>
  <si>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</si>
  <si>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</si>
  <si>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</si>
  <si>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</si>
  <si>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</si>
  <si>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</si>
  <si>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</si>
  <si>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</si>
  <si>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</si>
  <si>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</si>
  <si>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</si>
  <si>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</si>
  <si>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</si>
  <si>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</si>
  <si>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</si>
  <si>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</si>
  <si>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</si>
  <si>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</si>
  <si>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</si>
  <si>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</si>
  <si>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</si>
  <si>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</si>
  <si>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</si>
  <si>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</si>
  <si>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</si>
  <si>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</si>
  <si>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</si>
  <si>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</si>
  <si>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</si>
  <si>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</si>
  <si>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</si>
  <si>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</si>
  <si>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</si>
  <si>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</si>
  <si>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</si>
  <si>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</si>
  <si>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</si>
  <si>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</si>
  <si>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</si>
  <si>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</si>
  <si>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</si>
  <si>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</si>
  <si>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</si>
  <si>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</si>
  <si>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</si>
  <si>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</si>
  <si>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</si>
  <si>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</si>
  <si>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</si>
  <si>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</si>
  <si>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</si>
  <si>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</si>
  <si>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</si>
  <si>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</si>
  <si>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</si>
  <si>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</si>
  <si>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</si>
  <si>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</si>
  <si>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</si>
  <si>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</si>
  <si>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</si>
  <si>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</si>
  <si>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</si>
  <si>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</si>
  <si>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</si>
  <si>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</si>
  <si>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</si>
  <si>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</si>
  <si>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</si>
  <si>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</si>
  <si>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</si>
  <si>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</si>
  <si>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</si>
  <si>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</si>
  <si>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</si>
  <si>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</si>
  <si>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</si>
  <si>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</si>
  <si>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</si>
  <si>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</si>
  <si>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</si>
  <si>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</si>
  <si>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</si>
  <si>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</si>
  <si>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</si>
  <si>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</si>
  <si>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</si>
  <si>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</si>
  <si>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</si>
  <si>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</si>
  <si>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</si>
  <si>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</si>
  <si>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</si>
  <si>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</si>
  <si>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</si>
  <si>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</si>
  <si>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</si>
  <si>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</si>
  <si>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</si>
  <si>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</si>
  <si>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</si>
  <si>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</si>
  <si>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</si>
  <si>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</si>
  <si>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</si>
  <si>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</si>
  <si>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</si>
  <si>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</si>
  <si>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</si>
  <si>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</si>
  <si>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</si>
  <si>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</si>
  <si>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</si>
  <si>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</si>
  <si>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</si>
  <si>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</si>
  <si>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</si>
  <si>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</si>
  <si>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</si>
  <si>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</si>
  <si>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</si>
  <si>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</si>
  <si>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</si>
  <si>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</si>
  <si>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</si>
  <si>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</si>
  <si>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</si>
  <si>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</si>
  <si>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</si>
  <si>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</si>
  <si>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</si>
  <si>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</si>
  <si>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</si>
  <si>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</si>
  <si>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</si>
  <si>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</si>
  <si>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</si>
  <si>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</si>
  <si>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</si>
  <si>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</si>
  <si>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</si>
  <si>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</si>
  <si>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</si>
  <si>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</si>
  <si>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</si>
  <si>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</si>
  <si>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</si>
  <si>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</si>
  <si>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</si>
  <si>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</si>
  <si>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</si>
  <si>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</si>
  <si>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</si>
  <si>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</si>
  <si>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</si>
  <si>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</si>
  <si>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</si>
  <si>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</si>
  <si>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</si>
  <si>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</si>
  <si>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</si>
  <si>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</si>
  <si>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</si>
  <si>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</si>
  <si>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</si>
  <si>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</si>
  <si>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</si>
  <si>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</si>
  <si>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</si>
  <si>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</si>
  <si>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</si>
  <si>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</si>
  <si>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</si>
  <si>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</si>
  <si>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</si>
  <si>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</si>
  <si>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</si>
  <si>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</si>
  <si>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</si>
  <si>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</si>
  <si>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</si>
  <si>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</si>
  <si>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</si>
  <si>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</si>
  <si>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</si>
  <si>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</si>
  <si>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</si>
  <si>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</si>
  <si>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</si>
  <si>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</si>
  <si>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</si>
  <si>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</si>
  <si>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</si>
  <si>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</si>
  <si>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</si>
  <si>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</si>
  <si>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</si>
  <si>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</si>
  <si>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</si>
  <si>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</si>
  <si>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</si>
  <si>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</si>
  <si>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</si>
  <si>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</si>
  <si>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</si>
  <si>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</si>
  <si>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</si>
  <si>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</si>
  <si>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</si>
  <si>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</si>
  <si>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</si>
  <si>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</si>
  <si>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</si>
  <si>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</si>
  <si>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</si>
  <si>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</si>
  <si>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</si>
  <si>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</si>
  <si>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</si>
  <si>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</si>
  <si>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</si>
  <si>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</si>
  <si>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</si>
  <si>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</si>
  <si>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</si>
  <si>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</si>
  <si>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</si>
  <si>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</si>
  <si>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</si>
  <si>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</si>
  <si>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</si>
  <si>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</si>
  <si>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</si>
  <si>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</si>
  <si>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</si>
  <si>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</si>
  <si>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</si>
  <si>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</si>
  <si>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</si>
  <si>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</si>
  <si>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</si>
  <si>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</si>
  <si>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</si>
  <si>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</si>
  <si>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</si>
  <si>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</si>
  <si>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</si>
  <si>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</si>
  <si>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</si>
  <si>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</si>
  <si>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</si>
  <si>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</si>
  <si>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</si>
  <si>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</si>
  <si>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</si>
  <si>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</si>
  <si>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</si>
  <si>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</si>
  <si>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</si>
  <si>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</si>
  <si>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</si>
  <si>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</si>
  <si>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</si>
  <si>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</si>
  <si>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</si>
  <si>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</si>
  <si>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</si>
  <si>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</si>
  <si>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</si>
  <si>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</si>
  <si>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</si>
  <si>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</si>
  <si>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</si>
  <si>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</si>
  <si>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</si>
  <si>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</si>
  <si>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</si>
  <si>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</si>
  <si>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</si>
  <si>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</si>
  <si>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</si>
  <si>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</si>
  <si>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</si>
  <si>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</si>
  <si>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</si>
  <si>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</si>
  <si>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</si>
  <si>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</si>
  <si>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</si>
  <si>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</si>
  <si>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</si>
  <si>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</si>
  <si>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</si>
  <si>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</si>
  <si>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</si>
  <si>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</si>
  <si>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</si>
  <si>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</si>
  <si>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</si>
  <si>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</si>
  <si>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</si>
  <si>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</si>
  <si>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</si>
  <si>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</si>
  <si>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</si>
  <si>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</si>
  <si>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</si>
  <si>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</si>
  <si>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</si>
  <si>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</si>
  <si>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</si>
  <si>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</si>
  <si>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</si>
  <si>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</si>
  <si>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</si>
  <si>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</si>
  <si>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</si>
  <si>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</si>
  <si>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</si>
  <si>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</si>
  <si>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</si>
  <si>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</si>
  <si>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</si>
  <si>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</si>
  <si>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</si>
  <si>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</si>
  <si>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</si>
  <si>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</si>
  <si>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</si>
  <si>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</si>
  <si>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</si>
  <si>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</si>
  <si>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</si>
  <si>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</si>
  <si>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</si>
  <si>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</si>
  <si>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</si>
  <si>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</si>
  <si>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</si>
  <si>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</si>
  <si>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</si>
  <si>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</si>
  <si>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</si>
  <si>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</si>
  <si>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</si>
  <si>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</si>
  <si>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</si>
  <si>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</si>
  <si>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</si>
  <si>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</si>
  <si>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</si>
  <si>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</si>
  <si>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</si>
  <si>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</si>
  <si>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</si>
  <si>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</si>
  <si>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</si>
  <si>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</si>
  <si>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</si>
  <si>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</si>
  <si>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</si>
  <si>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</si>
  <si>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</si>
  <si>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</si>
  <si>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</si>
  <si>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</si>
  <si>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</si>
  <si>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</si>
  <si>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</si>
  <si>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</si>
  <si>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</si>
  <si>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</si>
  <si>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</si>
  <si>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</si>
  <si>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</si>
  <si>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</si>
  <si>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</si>
  <si>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</si>
  <si>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</si>
  <si>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</si>
  <si>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</si>
  <si>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</si>
  <si>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</si>
  <si>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</si>
  <si>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</si>
  <si>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</si>
  <si>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</si>
  <si>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</si>
  <si>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</si>
  <si>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</si>
  <si>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</si>
  <si>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</si>
  <si>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</si>
  <si>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</si>
  <si>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</si>
  <si>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</si>
  <si>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</si>
  <si>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</si>
  <si>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</si>
  <si>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</si>
  <si>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</si>
  <si>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</si>
  <si>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</si>
  <si>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</si>
  <si>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</si>
  <si>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</si>
  <si>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</si>
  <si>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</si>
  <si>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</si>
  <si>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</si>
  <si>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</si>
  <si>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</si>
  <si>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</si>
  <si>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</si>
  <si>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</si>
  <si>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</si>
  <si>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</si>
  <si>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</si>
  <si>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</si>
  <si>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</si>
  <si>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</si>
  <si>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</si>
  <si>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</si>
  <si>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</si>
  <si>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</si>
  <si>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</si>
  <si>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</si>
  <si>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</si>
  <si>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</si>
  <si>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</si>
  <si>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</si>
  <si>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</si>
  <si>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</si>
  <si>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</si>
  <si>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</si>
  <si>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</si>
  <si>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</si>
  <si>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</si>
  <si>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</si>
  <si>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</si>
  <si>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</si>
  <si>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</si>
  <si>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</si>
  <si>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</si>
  <si>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</si>
  <si>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</si>
  <si>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</si>
  <si>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</si>
  <si>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</si>
  <si>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</si>
  <si>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</si>
  <si>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</si>
  <si>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</si>
  <si>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</si>
  <si>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</si>
  <si>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</si>
  <si>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</si>
  <si>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</si>
  <si>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</si>
  <si>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</si>
  <si>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</si>
  <si>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</si>
  <si>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</si>
  <si>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</si>
  <si>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</si>
  <si>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</si>
  <si>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</si>
  <si>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</si>
  <si>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</si>
  <si>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</si>
  <si>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</si>
  <si>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</si>
  <si>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</si>
  <si>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</si>
  <si>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</si>
  <si>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</si>
  <si>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</si>
  <si>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</si>
  <si>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</si>
  <si>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</si>
  <si>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</si>
  <si>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</si>
  <si>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</si>
  <si>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</si>
  <si>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</si>
  <si>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</si>
  <si>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</si>
  <si>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</si>
  <si>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</si>
  <si>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</si>
  <si>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</si>
  <si>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</si>
  <si>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</si>
  <si>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</si>
  <si>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</si>
  <si>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</si>
  <si>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</si>
  <si>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</si>
  <si>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</si>
  <si>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</si>
  <si>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</si>
  <si>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</si>
  <si>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</si>
  <si>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</si>
  <si>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</si>
  <si>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</si>
  <si>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</si>
  <si>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</si>
  <si>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</si>
  <si>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</si>
  <si>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</si>
  <si>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</si>
  <si>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</si>
  <si>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</si>
  <si>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</si>
  <si>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</si>
  <si>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</si>
  <si>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</si>
  <si>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</si>
  <si>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</si>
  <si>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</si>
  <si>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</si>
  <si>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</si>
  <si>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</si>
  <si>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</si>
  <si>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</si>
  <si>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</si>
  <si>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</si>
  <si>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</si>
  <si>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</si>
  <si>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</si>
  <si>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</si>
  <si>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</si>
  <si>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</si>
  <si>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</si>
  <si>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</si>
  <si>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</si>
  <si>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</si>
  <si>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</si>
  <si>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</si>
  <si>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</si>
  <si>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</si>
  <si>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</si>
  <si>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</si>
  <si>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</si>
  <si>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</si>
  <si>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</si>
  <si>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</si>
  <si>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</si>
  <si>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</si>
  <si>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</si>
  <si>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</si>
  <si>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</si>
  <si>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</si>
  <si>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</si>
  <si>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</si>
  <si>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</si>
  <si>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</si>
  <si>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</si>
  <si>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</si>
  <si>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</si>
  <si>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</si>
  <si>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</si>
  <si>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</si>
  <si>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</si>
  <si>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</si>
  <si>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</si>
  <si>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</si>
  <si>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</si>
  <si>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</si>
  <si>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</si>
  <si>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</si>
  <si>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</si>
  <si>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</si>
  <si>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</si>
  <si>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</si>
  <si>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</si>
  <si>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</si>
  <si>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</si>
  <si>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</si>
  <si>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</si>
  <si>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</si>
  <si>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</si>
  <si>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</si>
  <si>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</si>
  <si>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</si>
  <si>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</si>
  <si>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</si>
  <si>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</si>
  <si>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</si>
  <si>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</si>
  <si>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</si>
  <si>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</si>
  <si>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</si>
  <si>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</si>
  <si>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</si>
  <si>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</si>
  <si>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</si>
  <si>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</si>
  <si>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</si>
  <si>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</si>
  <si>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</si>
  <si>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</si>
  <si>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</si>
  <si>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</si>
  <si>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</si>
  <si>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</si>
  <si>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</si>
  <si>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</si>
  <si>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</si>
  <si>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</si>
  <si>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</si>
  <si>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</si>
  <si>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</si>
  <si>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</si>
  <si>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</si>
  <si>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</si>
  <si>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</si>
  <si>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</si>
  <si>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</si>
  <si>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</si>
  <si>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</si>
  <si>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</si>
  <si>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</si>
  <si>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</si>
  <si>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</si>
  <si>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</si>
  <si>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</si>
  <si>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</si>
  <si>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</si>
  <si>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</si>
  <si>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</si>
  <si>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</si>
  <si>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</si>
  <si>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</si>
  <si>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</si>
  <si>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</si>
  <si>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</si>
  <si>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</si>
  <si>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</si>
  <si>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</si>
  <si>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</si>
  <si>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</si>
  <si>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</si>
  <si>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</si>
  <si>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</si>
  <si>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</si>
  <si>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</si>
  <si>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</si>
  <si>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</si>
  <si>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</si>
  <si>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</si>
  <si>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</si>
  <si>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</si>
  <si>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</si>
  <si>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</si>
  <si>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</si>
  <si>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</si>
  <si>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</si>
  <si>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</si>
  <si>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</si>
  <si>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</si>
  <si>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</si>
  <si>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</si>
  <si>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</si>
  <si>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</si>
  <si>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</si>
  <si>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</si>
  <si>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</si>
  <si>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</si>
  <si>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</si>
  <si>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</si>
  <si>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</si>
  <si>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</si>
  <si>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</si>
  <si>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</si>
  <si>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</si>
  <si>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</si>
  <si>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</si>
  <si>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</si>
  <si>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</si>
  <si>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</si>
  <si>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</si>
  <si>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</si>
  <si>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</si>
  <si>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</si>
  <si>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</si>
  <si>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</si>
  <si>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</si>
  <si>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</si>
  <si>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</si>
  <si>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</si>
  <si>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</si>
  <si>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</si>
  <si>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</si>
  <si>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</si>
  <si>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</si>
  <si>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</si>
  <si>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</si>
  <si>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</si>
  <si>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</si>
  <si>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</si>
  <si>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</si>
  <si>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</si>
  <si>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</si>
  <si>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</si>
  <si>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</si>
  <si>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</si>
  <si>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</si>
  <si>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</si>
  <si>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</si>
  <si>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</si>
  <si>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</si>
  <si>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</si>
  <si>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</si>
  <si>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</si>
  <si>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</si>
  <si>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</si>
  <si>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</si>
  <si>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</si>
  <si>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</si>
  <si>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</si>
  <si>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</si>
  <si>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</si>
  <si>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</si>
  <si>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</si>
  <si>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</si>
  <si>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</si>
  <si>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</si>
  <si>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</si>
  <si>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</si>
  <si>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</si>
  <si>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</si>
  <si>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</si>
  <si>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</si>
  <si>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</si>
  <si>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</si>
  <si>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</si>
  <si>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</si>
  <si>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</si>
  <si>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</si>
  <si>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</si>
  <si>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</si>
  <si>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</si>
  <si>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</si>
  <si>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</si>
  <si>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</si>
  <si>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</si>
  <si>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</si>
  <si>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</si>
  <si>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</si>
  <si>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</si>
  <si>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</si>
  <si>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</si>
  <si>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</si>
  <si>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</si>
  <si>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</si>
  <si>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</si>
  <si>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</si>
  <si>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</si>
  <si>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</si>
  <si>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</si>
  <si>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</si>
  <si>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</si>
  <si>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</si>
  <si>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</si>
  <si>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</si>
  <si>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</si>
  <si>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</si>
  <si>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</si>
  <si>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</si>
  <si>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</si>
  <si>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</si>
  <si>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</si>
  <si>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</si>
  <si>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</si>
  <si>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</si>
  <si>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</si>
  <si>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</si>
  <si>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</si>
  <si>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</si>
  <si>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</si>
  <si>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</si>
  <si>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</si>
  <si>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</si>
  <si>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</si>
  <si>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</si>
  <si>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</si>
  <si>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</si>
  <si>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</si>
  <si>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</si>
  <si>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</si>
  <si>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</si>
  <si>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</si>
  <si>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</si>
  <si>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</si>
  <si>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</si>
  <si>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</si>
  <si>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</si>
  <si>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</si>
  <si>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</si>
  <si>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</si>
  <si>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</si>
  <si>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</si>
  <si>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</si>
  <si>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</si>
  <si>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</si>
  <si>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</si>
  <si>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</si>
  <si>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</si>
  <si>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</si>
  <si>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</si>
  <si>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</si>
  <si>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</si>
  <si>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</si>
  <si>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</si>
  <si>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</si>
  <si>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</si>
  <si>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</si>
  <si>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</si>
  <si>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</si>
  <si>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</si>
  <si>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</si>
  <si>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</si>
  <si>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</si>
  <si>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</si>
  <si>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</si>
  <si>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</si>
  <si>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</si>
  <si>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</si>
  <si>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</si>
  <si>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</si>
  <si>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</si>
  <si>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</si>
  <si>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</si>
  <si>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</si>
  <si>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</si>
  <si>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</si>
  <si>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</si>
  <si>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</si>
  <si>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</si>
  <si>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</si>
  <si>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</si>
  <si>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</si>
  <si>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</si>
  <si>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</si>
  <si>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</si>
  <si>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</si>
  <si>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</si>
  <si>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</si>
  <si>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</si>
  <si>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</si>
  <si>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</si>
  <si>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</si>
  <si>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</si>
  <si>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</si>
  <si>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</si>
  <si>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</si>
  <si>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</si>
  <si>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</si>
  <si>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</si>
  <si>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</si>
  <si>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</si>
  <si>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</si>
  <si>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</si>
  <si>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</si>
  <si>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</si>
  <si>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</si>
  <si>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</si>
  <si>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</si>
  <si>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</si>
  <si>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</si>
  <si>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</si>
  <si>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</si>
  <si>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</si>
  <si>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</si>
  <si>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</si>
  <si>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</si>
  <si>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</si>
  <si>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</si>
  <si>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</si>
  <si>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</si>
  <si>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</si>
  <si>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</si>
  <si>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</si>
  <si>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</si>
  <si>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</si>
  <si>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</si>
  <si>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</si>
  <si>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</si>
  <si>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</si>
  <si>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</si>
  <si>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</si>
  <si>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</si>
  <si>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</si>
  <si>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</si>
  <si>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</si>
  <si>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</si>
  <si>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</si>
  <si>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</si>
  <si>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</si>
  <si>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</si>
  <si>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</si>
  <si>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</si>
  <si>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</si>
  <si>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</si>
  <si>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</si>
  <si>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</si>
  <si>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</si>
  <si>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</si>
  <si>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</si>
  <si>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</si>
  <si>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</si>
  <si>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</si>
  <si>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</si>
  <si>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</si>
  <si>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</si>
  <si>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</si>
  <si>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</si>
  <si>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</si>
  <si>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</si>
  <si>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</si>
  <si>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</si>
  <si>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</si>
  <si>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</si>
  <si>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</si>
  <si>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</si>
  <si>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</si>
  <si>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</si>
  <si>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</si>
  <si>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</si>
  <si>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</si>
  <si>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</si>
  <si>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</si>
  <si>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</si>
  <si>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</si>
  <si>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</si>
  <si>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</si>
  <si>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</si>
  <si>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</si>
  <si>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</si>
  <si>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</si>
  <si>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</si>
  <si>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</si>
  <si>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</si>
  <si>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</si>
  <si>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</si>
  <si>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</si>
  <si>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</si>
  <si>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</si>
  <si>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</si>
  <si>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</si>
  <si>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</si>
  <si>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</si>
  <si>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</si>
  <si>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</si>
  <si>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</si>
  <si>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</si>
  <si>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</si>
  <si>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</si>
  <si>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</si>
  <si>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</si>
  <si>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</si>
  <si>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</si>
  <si>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</si>
  <si>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</si>
  <si>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</si>
  <si>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</si>
  <si>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</si>
  <si>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</si>
  <si>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</si>
  <si>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</si>
  <si>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</si>
  <si>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</si>
  <si>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</si>
  <si>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</si>
  <si>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</si>
  <si>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</si>
  <si>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</si>
  <si>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</si>
  <si>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</si>
  <si>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</si>
  <si>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</si>
  <si>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</si>
  <si>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</si>
  <si>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</si>
  <si>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</si>
  <si>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</si>
  <si>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</si>
  <si>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</si>
  <si>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</si>
  <si>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</si>
  <si>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</si>
  <si>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</si>
  <si>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</si>
  <si>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</si>
  <si>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</si>
  <si>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</si>
  <si>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</si>
  <si>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</si>
  <si>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</si>
  <si>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</si>
  <si>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</si>
  <si>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</si>
  <si>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</si>
  <si>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</si>
  <si>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</si>
  <si>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</si>
  <si>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</si>
  <si>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</si>
  <si>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</si>
  <si>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</si>
  <si>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</si>
  <si>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</si>
  <si>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</si>
  <si>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</si>
  <si>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</si>
  <si>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</si>
  <si>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</si>
  <si>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</si>
  <si>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</si>
  <si>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</si>
  <si>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</si>
  <si>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</si>
  <si>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</si>
  <si>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</si>
  <si>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</si>
  <si>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</si>
  <si>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</si>
  <si>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</si>
  <si>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</si>
  <si>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</si>
  <si>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</si>
  <si>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</si>
  <si>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</si>
  <si>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</si>
  <si>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</si>
  <si>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</si>
  <si>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</si>
  <si>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</si>
  <si>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</si>
  <si>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</si>
  <si>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</si>
  <si>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</si>
  <si>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</si>
  <si>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</si>
  <si>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</si>
  <si>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</si>
  <si>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</si>
  <si>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</si>
  <si>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</si>
  <si>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</si>
  <si>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</si>
  <si>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</si>
  <si>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</si>
  <si>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</si>
  <si>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</si>
  <si>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</si>
  <si>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</si>
  <si>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</si>
  <si>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</si>
  <si>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</si>
  <si>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</si>
  <si>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</si>
  <si>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</si>
  <si>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</si>
  <si>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</si>
  <si>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</si>
  <si>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</si>
  <si>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</si>
  <si>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</si>
  <si>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</si>
  <si>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</si>
  <si>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</si>
  <si>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</si>
  <si>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</si>
  <si>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</si>
  <si>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</si>
  <si>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</si>
  <si>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</si>
  <si>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</si>
  <si>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</si>
  <si>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</si>
  <si>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</si>
  <si>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</si>
  <si>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</si>
  <si>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</si>
  <si>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</si>
  <si>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</si>
  <si>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</si>
  <si>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</si>
  <si>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</si>
  <si>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</si>
  <si>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</si>
  <si>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</si>
  <si>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</si>
  <si>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</si>
  <si>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</si>
  <si>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</si>
  <si>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</si>
  <si>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</si>
  <si>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</si>
  <si>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</si>
  <si>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</si>
  <si>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</si>
  <si>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</si>
  <si>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</si>
  <si>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</si>
  <si>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</si>
  <si>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</si>
  <si>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</si>
  <si>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</si>
  <si>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</si>
  <si>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</si>
  <si>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</si>
  <si>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</si>
  <si>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</si>
  <si>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</si>
  <si>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</si>
  <si>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</si>
  <si>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</si>
  <si>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</si>
  <si>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</si>
  <si>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</si>
  <si>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</si>
  <si>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</si>
  <si>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</si>
  <si>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</si>
  <si>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</si>
  <si>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</si>
  <si>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</si>
  <si>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</si>
  <si>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</si>
  <si>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</si>
  <si>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</si>
  <si>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</si>
  <si>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</si>
  <si>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</si>
  <si>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</si>
  <si>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</si>
  <si>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</si>
  <si>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</si>
  <si>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</si>
  <si>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</si>
  <si>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</si>
  <si>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</si>
  <si>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</si>
  <si>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</si>
  <si>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</si>
  <si>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</si>
  <si>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</si>
  <si>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</si>
  <si>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</si>
  <si>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</si>
  <si>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</si>
  <si>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</si>
  <si>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</si>
  <si>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</si>
  <si>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</si>
  <si>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</si>
  <si>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</si>
  <si>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</si>
  <si>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</si>
  <si>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</si>
  <si>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</si>
  <si>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</si>
  <si>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</si>
  <si>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</si>
  <si>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</si>
  <si>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</si>
  <si>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</si>
  <si>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</si>
  <si>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</si>
  <si>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</si>
  <si>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</si>
  <si>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</si>
  <si>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</si>
  <si>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</si>
  <si>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</si>
  <si>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</si>
  <si>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</si>
  <si>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</si>
  <si>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</si>
  <si>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</si>
  <si>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</si>
  <si>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</si>
  <si>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</si>
  <si>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</si>
  <si>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</si>
  <si>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</si>
  <si>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</si>
  <si>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</si>
  <si>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</si>
  <si>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</si>
  <si>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</si>
  <si>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</si>
  <si>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</si>
  <si>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</si>
  <si>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</si>
  <si>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</si>
  <si>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</si>
  <si>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</si>
  <si>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</si>
  <si>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</si>
  <si>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</si>
  <si>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</si>
  <si>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</si>
  <si>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</si>
  <si>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</si>
  <si>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</si>
  <si>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</si>
  <si>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</si>
  <si>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</si>
  <si>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</si>
  <si>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</si>
  <si>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</si>
  <si>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</si>
  <si>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</si>
  <si>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</si>
  <si>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</si>
  <si>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</si>
  <si>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</si>
  <si>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</si>
  <si>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</si>
  <si>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</si>
  <si>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</si>
  <si>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</si>
  <si>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</si>
  <si>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</si>
  <si>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</si>
  <si>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</si>
  <si>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</si>
  <si>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</si>
  <si>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</si>
  <si>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</si>
  <si>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</si>
  <si>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</si>
  <si>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</si>
  <si>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</si>
  <si>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</si>
  <si>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</si>
  <si>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</si>
  <si>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</si>
  <si>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</si>
  <si>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</si>
  <si>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</si>
  <si>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</si>
  <si>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</si>
  <si>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</si>
  <si>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</si>
  <si>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</si>
  <si>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</si>
  <si>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</si>
  <si>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</si>
  <si>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</si>
  <si>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</si>
  <si>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</si>
  <si>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</si>
  <si>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</si>
  <si>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</si>
  <si>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</si>
  <si>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</si>
  <si>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</si>
  <si>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</si>
  <si>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</si>
  <si>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</si>
  <si>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</si>
  <si>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</si>
  <si>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</si>
  <si>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</si>
  <si>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</si>
  <si>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</si>
  <si>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</si>
  <si>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</si>
  <si>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</si>
  <si>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</si>
  <si>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</si>
  <si>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</si>
  <si>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</si>
  <si>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</si>
  <si>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</si>
  <si>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</si>
  <si>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</si>
  <si>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</si>
  <si>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</si>
  <si>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</si>
  <si>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</si>
  <si>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</si>
  <si>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</si>
  <si>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</si>
  <si>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</si>
  <si>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</si>
  <si>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</si>
  <si>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</si>
  <si>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</si>
  <si>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</si>
  <si>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</si>
  <si>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</si>
  <si>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</si>
  <si>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</si>
  <si>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</si>
  <si>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</si>
  <si>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</si>
  <si>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</si>
  <si>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</si>
  <si>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</si>
  <si>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</si>
  <si>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</si>
  <si>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</si>
  <si>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</si>
  <si>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</si>
  <si>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</si>
  <si>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</si>
  <si>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</si>
  <si>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</si>
  <si>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</si>
  <si>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</si>
  <si>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</si>
  <si>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</si>
  <si>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</si>
  <si>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</si>
  <si>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</si>
  <si>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</si>
  <si>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</si>
  <si>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</si>
  <si>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</si>
  <si>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</si>
  <si>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</si>
  <si>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</si>
  <si>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</si>
  <si>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</si>
  <si>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</si>
  <si>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</si>
  <si>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</si>
  <si>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</si>
  <si>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</si>
  <si>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</si>
  <si>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</si>
  <si>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</si>
  <si>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</si>
  <si>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</si>
  <si>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</si>
  <si>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</si>
  <si>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</si>
  <si>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</si>
  <si>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</si>
  <si>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</si>
  <si>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</si>
  <si>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</si>
  <si>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</si>
  <si>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</si>
  <si>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</si>
  <si>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</si>
  <si>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</si>
  <si>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</si>
  <si>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</si>
  <si>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</si>
  <si>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</si>
  <si>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</si>
  <si>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</si>
  <si>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</si>
  <si>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</si>
  <si>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</si>
  <si>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</si>
  <si>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</si>
  <si>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</si>
  <si>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</si>
  <si>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</si>
  <si>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</si>
  <si>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</si>
  <si>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</si>
  <si>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</si>
  <si>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</si>
  <si>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</si>
  <si>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</si>
  <si>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</si>
  <si>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</si>
  <si>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</si>
  <si>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</si>
  <si>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</si>
  <si>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</si>
  <si>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</si>
  <si>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</si>
  <si>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</si>
  <si>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</si>
  <si>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</si>
  <si>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</si>
  <si>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</si>
  <si>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</si>
  <si>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</si>
  <si>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</si>
  <si>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</si>
  <si>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</si>
  <si>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</si>
  <si>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</si>
  <si>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</si>
  <si>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</si>
  <si>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</si>
  <si>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</si>
  <si>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</si>
  <si>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</si>
  <si>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</si>
  <si>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</si>
  <si>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</si>
  <si>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</si>
  <si>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</si>
  <si>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</si>
  <si>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</si>
  <si>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</si>
  <si>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</si>
  <si>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</si>
  <si>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</si>
  <si>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</si>
  <si>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</si>
  <si>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</si>
  <si>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</si>
  <si>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</si>
  <si>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</si>
  <si>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</si>
  <si>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</si>
  <si>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</si>
  <si>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</si>
  <si>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</si>
  <si>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</si>
  <si>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</si>
  <si>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</si>
  <si>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</si>
  <si>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</si>
  <si>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</si>
  <si>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</si>
  <si>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</si>
  <si>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</si>
  <si>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</si>
  <si>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</si>
  <si>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</si>
  <si>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</si>
  <si>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</si>
  <si>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</si>
  <si>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</si>
  <si>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</si>
  <si>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</si>
  <si>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</si>
  <si>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</si>
  <si>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</si>
  <si>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</si>
  <si>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</si>
  <si>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</si>
  <si>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</si>
  <si>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</si>
  <si>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</si>
  <si>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</si>
  <si>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</si>
  <si>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</si>
  <si>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</si>
  <si>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</si>
  <si>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</si>
  <si>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</si>
  <si>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</si>
  <si>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</si>
  <si>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</si>
  <si>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</si>
  <si>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</si>
  <si>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</si>
  <si>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</si>
  <si>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</si>
  <si>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</si>
  <si>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</si>
  <si>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</si>
  <si>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</si>
  <si>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</si>
  <si>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</si>
  <si>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</si>
  <si>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</si>
  <si>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</si>
  <si>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</si>
  <si>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</si>
  <si>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</si>
  <si>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</si>
  <si>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</si>
  <si>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</si>
  <si>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</si>
  <si>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</si>
  <si>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</si>
  <si>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</si>
  <si>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</si>
  <si>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</si>
  <si>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</si>
  <si>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</si>
  <si>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</si>
  <si>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</si>
  <si>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</si>
  <si>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</si>
  <si>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</si>
  <si>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</si>
  <si>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</si>
  <si>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</si>
  <si>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</si>
  <si>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</si>
  <si>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</si>
  <si>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</si>
  <si>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</si>
  <si>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</si>
  <si>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</si>
  <si>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</si>
  <si>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</si>
  <si>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</si>
  <si>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</si>
  <si>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</si>
  <si>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</si>
  <si>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</si>
  <si>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</si>
  <si>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</si>
  <si>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</si>
  <si>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</si>
  <si>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</si>
  <si>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</si>
  <si>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</si>
  <si>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</si>
  <si>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</si>
  <si>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</si>
  <si>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</si>
  <si>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</si>
  <si>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</si>
  <si>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</si>
  <si>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</si>
  <si>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</si>
  <si>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</si>
  <si>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</si>
  <si>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</si>
  <si>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</si>
  <si>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</si>
  <si>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</si>
  <si>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</si>
  <si>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</si>
  <si>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</si>
  <si>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</si>
  <si>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</si>
  <si>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</si>
  <si>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</si>
  <si>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</si>
  <si>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</si>
  <si>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</si>
  <si>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</si>
  <si>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</si>
  <si>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</si>
  <si>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</si>
  <si>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</si>
  <si>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</si>
  <si>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</si>
  <si>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</si>
  <si>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</si>
  <si>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</si>
  <si>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</si>
  <si>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</si>
  <si>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</si>
  <si>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</si>
  <si>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</si>
  <si>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</si>
  <si>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</si>
  <si>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</si>
  <si>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</si>
  <si>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</si>
  <si>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</si>
  <si>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</si>
  <si>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</si>
  <si>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</si>
  <si>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</si>
  <si>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</si>
  <si>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</si>
  <si>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</si>
  <si>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</si>
  <si>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</si>
  <si>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</si>
  <si>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</si>
  <si>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</si>
  <si>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</si>
  <si>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</si>
  <si>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</si>
  <si>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</si>
  <si>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</si>
  <si>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</si>
  <si>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</si>
  <si>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</si>
  <si>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</si>
  <si>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</si>
  <si>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</si>
  <si>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</si>
  <si>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</si>
  <si>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</si>
  <si>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</si>
  <si>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</si>
  <si>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</si>
  <si>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</si>
  <si>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</si>
  <si>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</si>
  <si>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</si>
  <si>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</si>
  <si>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</si>
  <si>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</si>
  <si>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</si>
  <si>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</si>
  <si>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</si>
  <si>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</si>
  <si>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</si>
  <si>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</si>
  <si>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</si>
  <si>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</si>
  <si>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</si>
  <si>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</si>
  <si>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</si>
  <si>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</si>
  <si>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</si>
  <si>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</si>
  <si>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</si>
  <si>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</si>
  <si>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</si>
  <si>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</si>
  <si>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</si>
  <si>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</si>
  <si>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</si>
  <si>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</si>
  <si>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</si>
  <si>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</si>
  <si>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</si>
  <si>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</si>
  <si>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</si>
  <si>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</si>
  <si>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</si>
  <si>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</si>
  <si>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</si>
  <si>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</si>
  <si>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</si>
  <si>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</si>
  <si>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</si>
  <si>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</si>
  <si>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</si>
  <si>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</si>
  <si>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</si>
  <si>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</si>
  <si>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</si>
  <si>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</si>
  <si>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</si>
  <si>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</si>
  <si>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</si>
  <si>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</si>
  <si>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</si>
  <si>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</si>
  <si>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</si>
  <si>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</si>
  <si>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</si>
  <si>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</si>
  <si>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</si>
  <si>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</si>
  <si>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</si>
  <si>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</si>
  <si>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</si>
  <si>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</si>
  <si>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</si>
  <si>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</si>
  <si>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</si>
  <si>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</si>
  <si>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</si>
  <si>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</si>
  <si>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</si>
  <si>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</si>
  <si>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</si>
  <si>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</si>
  <si>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</si>
  <si>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</si>
  <si>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</si>
  <si>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</si>
  <si>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</si>
  <si>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</si>
  <si>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</si>
  <si>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</si>
  <si>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</si>
  <si>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</si>
  <si>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</si>
  <si>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</si>
  <si>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</si>
  <si>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</si>
  <si>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</si>
  <si>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</si>
  <si>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</si>
  <si>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</si>
  <si>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</si>
  <si>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</si>
  <si>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</si>
  <si>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</si>
  <si>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</si>
  <si>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</si>
  <si>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</si>
  <si>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</si>
  <si>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</si>
  <si>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</si>
  <si>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</si>
  <si>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</si>
  <si>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</si>
  <si>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</si>
  <si>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</si>
  <si>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</si>
  <si>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</si>
  <si>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</si>
  <si>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</si>
  <si>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</si>
  <si>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</si>
  <si>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</si>
  <si>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</si>
  <si>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</si>
  <si>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</si>
  <si>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</si>
  <si>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</si>
  <si>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</si>
  <si>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</si>
  <si>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</si>
  <si>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</si>
  <si>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</si>
  <si>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</si>
  <si>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</si>
  <si>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</si>
  <si>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</si>
  <si>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</si>
  <si>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</si>
  <si>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</si>
  <si>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</si>
  <si>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</si>
  <si>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</si>
  <si>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</si>
  <si>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</si>
  <si>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</si>
  <si>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</si>
  <si>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</si>
  <si>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</si>
  <si>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</si>
  <si>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</si>
  <si>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</si>
  <si>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</si>
  <si>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</si>
  <si>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</si>
  <si>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</si>
  <si>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</si>
  <si>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</si>
  <si>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</si>
  <si>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</si>
  <si>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</si>
  <si>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</si>
  <si>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</si>
  <si>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</si>
  <si>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</si>
  <si>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</si>
  <si>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</si>
  <si>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</si>
  <si>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</si>
  <si>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</si>
  <si>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</si>
  <si>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</si>
  <si>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</si>
  <si>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</si>
  <si>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</si>
  <si>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</si>
  <si>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</si>
  <si>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</si>
  <si>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</si>
  <si>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</si>
  <si>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</si>
  <si>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</si>
  <si>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</si>
  <si>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</si>
  <si>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</si>
  <si>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</si>
  <si>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</si>
  <si>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</si>
  <si>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</si>
  <si>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</si>
  <si>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</si>
  <si>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</si>
  <si>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</si>
  <si>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</si>
  <si>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</si>
  <si>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</si>
  <si>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</si>
  <si>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</si>
  <si>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</si>
  <si>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</si>
  <si>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</si>
  <si>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</si>
  <si>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</si>
  <si>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</si>
  <si>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</si>
  <si>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</si>
  <si>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</si>
  <si>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</si>
  <si>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</si>
  <si>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</si>
  <si>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</si>
  <si>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</si>
  <si>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</si>
  <si>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</si>
  <si>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</si>
  <si>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</si>
  <si>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</si>
  <si>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</si>
  <si>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</si>
  <si>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</si>
  <si>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</si>
  <si>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</si>
  <si>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</si>
  <si>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</si>
  <si>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</si>
  <si>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</si>
  <si>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</si>
  <si>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</si>
  <si>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</si>
  <si>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</si>
  <si>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</si>
  <si>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</si>
  <si>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</si>
  <si>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</si>
  <si>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</si>
  <si>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</si>
  <si>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</si>
  <si>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</si>
  <si>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</si>
  <si>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</si>
  <si>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</si>
  <si>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</si>
  <si>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</si>
  <si>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</si>
  <si>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</si>
  <si>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</si>
  <si>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</si>
  <si>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</si>
  <si>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</si>
  <si>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</si>
  <si>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</si>
  <si>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</si>
  <si>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</si>
  <si>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</si>
  <si>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</si>
  <si>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</si>
  <si>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</si>
  <si>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</si>
  <si>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</si>
  <si>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</si>
  <si>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</si>
  <si>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</si>
  <si>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</si>
  <si>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</si>
  <si>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</si>
  <si>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</si>
  <si>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</si>
  <si>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</si>
  <si>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</si>
  <si>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</si>
  <si>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</si>
  <si>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</si>
  <si>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</si>
  <si>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</si>
  <si>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</si>
  <si>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</si>
  <si>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</si>
  <si>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</si>
  <si>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</si>
  <si>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</si>
  <si>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</si>
  <si>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</si>
  <si>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</si>
  <si>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</si>
  <si>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</si>
  <si>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</si>
  <si>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</si>
  <si>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</si>
  <si>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</si>
  <si>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</si>
  <si>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</si>
  <si>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</si>
  <si>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</si>
  <si>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</si>
  <si>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</si>
  <si>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</si>
  <si>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</si>
  <si>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</si>
  <si>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</si>
  <si>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</si>
  <si>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</si>
  <si>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</si>
  <si>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</si>
  <si>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</si>
  <si>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</si>
  <si>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</si>
  <si>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</si>
  <si>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</si>
  <si>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</si>
  <si>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</si>
  <si>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</si>
  <si>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</si>
  <si>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</si>
  <si>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</si>
  <si>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</si>
  <si>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</si>
  <si>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</si>
  <si>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</si>
  <si>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</si>
  <si>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</si>
  <si>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</si>
  <si>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</si>
  <si>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</si>
  <si>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</si>
  <si>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</si>
  <si>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</si>
  <si>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</si>
  <si>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</si>
  <si>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</si>
  <si>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</si>
  <si>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</si>
  <si>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</si>
  <si>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</si>
  <si>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</si>
  <si>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</si>
  <si>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</si>
  <si>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</si>
  <si>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</si>
  <si>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</si>
  <si>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</si>
  <si>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</si>
  <si>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</si>
  <si>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</si>
  <si>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</si>
  <si>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</si>
  <si>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</si>
  <si>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</si>
  <si>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</si>
  <si>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</si>
  <si>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</si>
  <si>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</si>
  <si>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</si>
  <si>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</si>
  <si>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</si>
  <si>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</si>
  <si>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</si>
  <si>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</si>
  <si>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</si>
  <si>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</si>
  <si>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</si>
  <si>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</si>
  <si>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</si>
  <si>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</si>
  <si>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</si>
  <si>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</si>
  <si>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</si>
  <si>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</si>
  <si>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</si>
  <si>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</si>
  <si>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</si>
  <si>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</si>
  <si>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</si>
  <si>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</si>
  <si>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</si>
  <si>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</si>
  <si>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</si>
  <si>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</si>
  <si>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</si>
  <si>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</si>
  <si>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</si>
  <si>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</si>
  <si>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</si>
  <si>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</si>
  <si>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</si>
  <si>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</si>
  <si>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</si>
  <si>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</si>
  <si>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</si>
  <si>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</si>
  <si>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</si>
  <si>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</si>
  <si>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</si>
  <si>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</si>
  <si>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</si>
  <si>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</si>
  <si>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</si>
  <si>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</si>
  <si>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</si>
  <si>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</si>
  <si>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</si>
  <si>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</si>
  <si>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</si>
  <si>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</si>
  <si>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</si>
  <si>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</si>
  <si>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</si>
  <si>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</si>
  <si>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</si>
  <si>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</si>
  <si>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</si>
  <si>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</si>
  <si>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</si>
  <si>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</si>
  <si>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</si>
  <si>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</si>
  <si>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</si>
  <si>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</si>
  <si>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</si>
  <si>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</si>
  <si>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</si>
  <si>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</si>
  <si>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</si>
  <si>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</si>
  <si>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</si>
  <si>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</si>
  <si>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</si>
  <si>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</si>
  <si>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</si>
  <si>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</si>
  <si>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</si>
  <si>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</si>
  <si>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</si>
  <si>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</si>
  <si>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</si>
  <si>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</si>
  <si>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</si>
  <si>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</si>
  <si>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</si>
  <si>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</si>
  <si>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</si>
  <si>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</si>
  <si>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</si>
  <si>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</si>
  <si>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</si>
  <si>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</si>
  <si>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</si>
  <si>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</si>
  <si>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</si>
  <si>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</si>
  <si>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</si>
  <si>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</si>
  <si>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</si>
  <si>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</si>
  <si>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</si>
  <si>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</si>
  <si>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</si>
  <si>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</si>
  <si>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</si>
  <si>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</si>
  <si>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</si>
  <si>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</si>
  <si>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</si>
  <si>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</si>
  <si>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</si>
  <si>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</si>
  <si>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</si>
  <si>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</si>
  <si>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</si>
  <si>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</si>
  <si>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</si>
  <si>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</si>
  <si>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</si>
  <si>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</si>
  <si>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</si>
  <si>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</si>
  <si>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</si>
  <si>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</si>
  <si>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</si>
  <si>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</si>
  <si>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</si>
  <si>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</si>
  <si>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</si>
  <si>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</si>
  <si>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</si>
  <si>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</si>
  <si>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</si>
  <si>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</si>
  <si>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</si>
  <si>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</si>
  <si>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</si>
  <si>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</si>
  <si>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</si>
  <si>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</si>
  <si>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</si>
  <si>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</si>
  <si>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</si>
  <si>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</si>
  <si>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</si>
  <si>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</si>
  <si>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</si>
  <si>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</si>
  <si>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</si>
  <si>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</si>
  <si>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</si>
  <si>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</si>
  <si>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</si>
  <si>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</si>
  <si>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</si>
  <si>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</si>
  <si>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</si>
  <si>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</si>
  <si>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</si>
  <si>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</si>
  <si>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</si>
  <si>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</si>
  <si>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</si>
  <si>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</si>
  <si>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</si>
  <si>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</si>
  <si>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</si>
  <si>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</si>
  <si>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</si>
  <si>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</si>
  <si>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</si>
  <si>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</si>
  <si>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</si>
  <si>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</si>
  <si>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</si>
  <si>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</si>
  <si>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</si>
  <si>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</si>
  <si>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</si>
  <si>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</si>
  <si>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</si>
  <si>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</si>
  <si>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</si>
  <si>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</si>
  <si>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</si>
  <si>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</si>
  <si>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</si>
  <si>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</si>
  <si>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</si>
  <si>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</si>
  <si>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</si>
  <si>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</si>
  <si>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</si>
  <si>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</si>
  <si>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</si>
  <si>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</si>
  <si>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</si>
  <si>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</si>
  <si>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</si>
  <si>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</si>
  <si>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</si>
  <si>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</si>
  <si>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</si>
  <si>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</si>
  <si>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</si>
  <si>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</si>
  <si>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</si>
  <si>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</si>
  <si>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</si>
  <si>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</si>
  <si>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</si>
  <si>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</si>
  <si>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</si>
  <si>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</si>
  <si>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</si>
  <si>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</si>
  <si>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</si>
  <si>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</si>
  <si>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</si>
  <si>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</si>
  <si>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</si>
  <si>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</si>
  <si>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</si>
  <si>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</si>
  <si>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</si>
  <si>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</si>
  <si>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</si>
  <si>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</si>
  <si>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</si>
  <si>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</si>
  <si>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</si>
  <si>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</si>
  <si>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</si>
  <si>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</si>
  <si>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</si>
  <si>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</si>
  <si>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</si>
  <si>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</si>
  <si>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</si>
  <si>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</si>
  <si>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</si>
  <si>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</si>
  <si>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</si>
  <si>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</si>
  <si>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</si>
  <si>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</si>
  <si>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</si>
  <si>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</si>
  <si>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</si>
  <si>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</si>
  <si>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</si>
  <si>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</si>
  <si>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</si>
  <si>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</si>
  <si>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</si>
  <si>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</si>
  <si>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</si>
  <si>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</si>
  <si>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</si>
  <si>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</si>
  <si>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</si>
  <si>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</si>
  <si>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</si>
  <si>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</si>
  <si>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</si>
  <si>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</si>
  <si>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</si>
  <si>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</si>
  <si>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</si>
  <si>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</si>
  <si>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</si>
  <si>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</si>
  <si>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</si>
  <si>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</si>
  <si>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</si>
  <si>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</si>
  <si>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</si>
  <si>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</si>
  <si>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</si>
  <si>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</si>
  <si>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</si>
  <si>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</si>
  <si>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</si>
  <si>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</si>
  <si>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</si>
  <si>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</si>
  <si>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</si>
  <si>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</si>
  <si>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</si>
  <si>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</si>
  <si>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</si>
  <si>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</si>
  <si>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</si>
  <si>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</si>
  <si>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</si>
  <si>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</si>
  <si>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</si>
  <si>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</si>
  <si>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</si>
  <si>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</si>
  <si>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</si>
  <si>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</si>
  <si>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</si>
  <si>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</si>
  <si>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</si>
  <si>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</si>
  <si>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</si>
  <si>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</si>
  <si>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</si>
  <si>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</si>
  <si>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</si>
  <si>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</si>
  <si>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</si>
  <si>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</si>
  <si>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</si>
  <si>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</si>
  <si>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</si>
  <si>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</si>
  <si>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</si>
  <si>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</si>
  <si>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</si>
  <si>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</si>
  <si>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</si>
  <si>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</si>
  <si>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</si>
  <si>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</si>
  <si>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</si>
  <si>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</si>
  <si>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</si>
  <si>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</si>
  <si>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</si>
  <si>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</si>
  <si>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</si>
  <si>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</si>
  <si>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</si>
  <si>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</si>
  <si>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</si>
  <si>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</si>
  <si>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</si>
  <si>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</si>
  <si>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</si>
  <si>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</si>
  <si>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</si>
  <si>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</si>
  <si>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</si>
  <si>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</si>
  <si>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</si>
  <si>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</si>
  <si>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</si>
  <si>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</si>
  <si>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</si>
  <si>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</si>
  <si>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</si>
  <si>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</si>
  <si>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</si>
  <si>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</si>
  <si>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</si>
  <si>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</si>
  <si>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</si>
  <si>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</si>
  <si>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</si>
  <si>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</si>
  <si>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</si>
  <si>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</si>
  <si>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</si>
  <si>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</si>
  <si>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</si>
  <si>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</si>
  <si>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</si>
  <si>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</si>
  <si>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</si>
  <si>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</si>
  <si>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</si>
  <si>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</si>
  <si>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</si>
  <si>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</si>
  <si>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</si>
  <si>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</si>
  <si>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</si>
  <si>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</si>
  <si>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</si>
  <si>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</si>
  <si>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</si>
  <si>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</si>
  <si>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</si>
  <si>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</si>
  <si>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</si>
  <si>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</si>
  <si>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</si>
  <si>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</si>
  <si>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</si>
  <si>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</si>
  <si>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</si>
  <si>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</si>
  <si>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</si>
  <si>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</si>
  <si>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</si>
  <si>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</si>
  <si>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</si>
  <si>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</si>
  <si>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</si>
  <si>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</si>
  <si>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</si>
  <si>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</si>
  <si>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</si>
  <si>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</si>
  <si>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</si>
  <si>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</si>
  <si>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</si>
  <si>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</si>
  <si>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</si>
  <si>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</si>
  <si>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</si>
  <si>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</si>
  <si>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</si>
  <si>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</si>
  <si>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</si>
  <si>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</si>
  <si>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</si>
  <si>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</si>
  <si>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</si>
  <si>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</si>
  <si>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</si>
  <si>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</si>
  <si>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</si>
  <si>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</si>
  <si>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</si>
  <si>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</si>
  <si>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</si>
  <si>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</si>
  <si>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</si>
  <si>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</si>
  <si>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</si>
  <si>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</si>
  <si>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</si>
  <si>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</si>
  <si>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</si>
  <si>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</si>
  <si>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</si>
  <si>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</si>
  <si>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</si>
  <si>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</si>
  <si>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</si>
  <si>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</si>
  <si>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</si>
  <si>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</si>
  <si>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</si>
  <si>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</si>
  <si>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</si>
  <si>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</si>
  <si>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</si>
  <si>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</si>
  <si>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</si>
  <si>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</si>
  <si>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</si>
  <si>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</si>
  <si>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</si>
  <si>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</si>
  <si>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</si>
  <si>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</si>
  <si>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</si>
  <si>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</si>
  <si>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</si>
  <si>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</si>
  <si>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</si>
  <si>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</si>
  <si>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</si>
  <si>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</si>
  <si>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</si>
  <si>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</si>
  <si>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</si>
  <si>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</si>
  <si>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</si>
  <si>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</si>
  <si>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</si>
  <si>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</si>
  <si>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</si>
  <si>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</si>
  <si>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</si>
  <si>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</si>
  <si>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</si>
  <si>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</si>
  <si>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</si>
  <si>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</si>
  <si>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</si>
  <si>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</si>
  <si>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</si>
  <si>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</si>
  <si>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</si>
  <si>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</si>
  <si>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</si>
  <si>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</si>
  <si>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</si>
  <si>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</si>
  <si>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</si>
  <si>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</si>
  <si>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</si>
  <si>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</si>
  <si>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</si>
  <si>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</si>
  <si>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</si>
  <si>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</si>
  <si>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</si>
  <si>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</si>
  <si>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</si>
  <si>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</si>
  <si>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</si>
  <si>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</si>
  <si>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</si>
  <si>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</si>
  <si>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</si>
  <si>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</si>
  <si>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</si>
  <si>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</si>
  <si>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</si>
  <si>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</si>
  <si>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</si>
  <si>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</si>
  <si>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</si>
  <si>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</si>
  <si>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</si>
  <si>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</si>
  <si>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</si>
  <si>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</si>
  <si>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</si>
  <si>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</si>
  <si>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</si>
  <si>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</si>
  <si>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</si>
  <si>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</si>
  <si>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</si>
  <si>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</si>
  <si>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</si>
  <si>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</si>
  <si>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</si>
  <si>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</si>
  <si>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</si>
  <si>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</si>
  <si>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</si>
  <si>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</si>
  <si>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</si>
  <si>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</si>
  <si>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</si>
  <si>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</si>
  <si>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</si>
  <si>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</si>
  <si>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</si>
  <si>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</si>
  <si>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</si>
  <si>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</si>
  <si>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</si>
  <si>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</si>
  <si>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</si>
  <si>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</si>
  <si>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</si>
  <si>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</si>
  <si>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</si>
  <si>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</si>
  <si>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</si>
  <si>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</si>
  <si>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</si>
  <si>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</si>
  <si>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</si>
  <si>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</si>
  <si>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</si>
  <si>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</si>
  <si>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</si>
  <si>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</si>
  <si>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</si>
  <si>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</si>
  <si>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</si>
  <si>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</si>
  <si>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</si>
  <si>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</si>
  <si>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</si>
  <si>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</si>
  <si>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</si>
  <si>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</si>
  <si>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</si>
  <si>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</si>
  <si>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</si>
  <si>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</si>
  <si>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</si>
  <si>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</si>
  <si>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</si>
  <si>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</si>
  <si>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</si>
  <si>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</si>
  <si>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</si>
  <si>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</si>
  <si>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</si>
  <si>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</si>
  <si>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</si>
  <si>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</si>
  <si>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</si>
  <si>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</si>
  <si>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</si>
  <si>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</si>
  <si>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</si>
  <si>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</si>
  <si>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</si>
  <si>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</si>
  <si>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</si>
  <si>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</si>
  <si>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</si>
  <si>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</si>
  <si>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</si>
  <si>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</si>
  <si>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</si>
  <si>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</si>
  <si>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</si>
  <si>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</si>
  <si>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</si>
  <si>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</si>
  <si>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</si>
  <si>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</si>
  <si>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</si>
  <si>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</si>
  <si>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</si>
  <si>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</si>
  <si>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</si>
  <si>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</si>
  <si>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</si>
  <si>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</si>
  <si>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</si>
  <si>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</si>
  <si>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</si>
  <si>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</si>
  <si>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</si>
  <si>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</si>
  <si>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</si>
  <si>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</si>
  <si>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</si>
  <si>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</si>
  <si>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</si>
  <si>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</si>
  <si>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</si>
  <si>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</si>
  <si>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</si>
  <si>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</si>
  <si>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</si>
  <si>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</si>
  <si>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</si>
  <si>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</si>
  <si>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</si>
  <si>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</si>
  <si>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</si>
  <si>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</si>
  <si>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</si>
  <si>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</si>
  <si>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</si>
  <si>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</si>
  <si>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</si>
  <si>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</si>
  <si>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</si>
  <si>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</si>
  <si>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</si>
  <si>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</si>
  <si>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</si>
  <si>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</si>
  <si>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</si>
  <si>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</si>
  <si>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</si>
  <si>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</si>
  <si>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</si>
  <si>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</si>
  <si>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</si>
  <si>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</si>
  <si>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</si>
  <si>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</si>
  <si>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</si>
  <si>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</si>
  <si>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</si>
  <si>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</si>
  <si>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</si>
  <si>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</si>
  <si>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</si>
  <si>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</si>
  <si>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</si>
  <si>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</si>
  <si>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</si>
  <si>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</si>
  <si>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</si>
  <si>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</si>
  <si>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</si>
  <si>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</si>
  <si>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</si>
  <si>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</si>
  <si>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</si>
  <si>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</si>
  <si>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</si>
  <si>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</si>
  <si>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</si>
  <si>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</si>
  <si>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</si>
  <si>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</si>
  <si>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</si>
  <si>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</si>
  <si>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</si>
  <si>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</si>
  <si>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</si>
  <si>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</si>
  <si>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</si>
  <si>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</si>
  <si>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</si>
  <si>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</si>
  <si>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</si>
  <si>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</si>
  <si>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</si>
  <si>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</si>
  <si>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</si>
  <si>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</si>
  <si>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</si>
  <si>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</si>
  <si>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</si>
  <si>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</si>
  <si>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</si>
  <si>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</si>
  <si>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</si>
  <si>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</si>
  <si>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</si>
  <si>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</si>
  <si>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</si>
  <si>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</si>
  <si>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</si>
  <si>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</si>
  <si>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</si>
  <si>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</si>
  <si>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</si>
  <si>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</si>
  <si>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</si>
  <si>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</si>
  <si>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</si>
  <si>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</si>
  <si>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</si>
  <si>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</si>
  <si>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</si>
  <si>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</si>
  <si>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</si>
  <si>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</si>
  <si>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</si>
  <si>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</si>
  <si>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</si>
  <si>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</si>
  <si>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</si>
  <si>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</si>
  <si>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</si>
  <si>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</si>
  <si>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</si>
  <si>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</si>
  <si>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</si>
  <si>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</si>
  <si>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</si>
  <si>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</si>
  <si>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</si>
  <si>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</si>
  <si>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</si>
  <si>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</si>
  <si>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</si>
  <si>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</si>
  <si>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</si>
  <si>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</si>
  <si>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</si>
  <si>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</si>
  <si>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</si>
  <si>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</si>
  <si>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</si>
  <si>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</si>
  <si>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</si>
  <si>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</si>
  <si>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</si>
  <si>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</si>
  <si>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</si>
  <si>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</si>
  <si>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</si>
  <si>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</si>
  <si>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</si>
  <si>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</si>
  <si>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</si>
  <si>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</si>
  <si>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</si>
  <si>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</si>
  <si>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</si>
  <si>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</si>
  <si>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</si>
  <si>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</si>
  <si>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</si>
  <si>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</si>
  <si>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</si>
  <si>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</si>
  <si>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</si>
  <si>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</si>
  <si>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</si>
  <si>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</si>
  <si>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</si>
  <si>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</si>
  <si>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</si>
  <si>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</si>
  <si>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</si>
  <si>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</si>
  <si>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</si>
  <si>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</si>
  <si>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</si>
  <si>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</si>
  <si>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</si>
  <si>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</si>
  <si>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</si>
  <si>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</si>
  <si>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</si>
  <si>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</si>
  <si>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</si>
  <si>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</si>
  <si>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</si>
  <si>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</si>
  <si>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</si>
  <si>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</si>
  <si>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</si>
  <si>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</si>
  <si>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</si>
  <si>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</si>
  <si>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</si>
  <si>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</si>
  <si>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</si>
  <si>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</si>
  <si>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</si>
  <si>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</si>
  <si>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</si>
  <si>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</si>
  <si>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</si>
  <si>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</si>
  <si>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</si>
  <si>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</si>
  <si>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</si>
  <si>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</si>
  <si>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</si>
  <si>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</si>
  <si>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</si>
  <si>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</si>
  <si>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</si>
  <si>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</si>
  <si>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</si>
  <si>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</si>
  <si>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</si>
  <si>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</si>
  <si>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</si>
  <si>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</si>
  <si>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</si>
  <si>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</si>
  <si>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</si>
  <si>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</si>
  <si>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</si>
  <si>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</si>
  <si>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</si>
  <si>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</si>
  <si>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</si>
  <si>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</si>
  <si>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</si>
  <si>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</si>
  <si>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</si>
  <si>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</si>
  <si>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</si>
  <si>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</si>
  <si>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</si>
  <si>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</si>
  <si>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</si>
  <si>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</si>
  <si>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</si>
  <si>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</si>
  <si>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</si>
  <si>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</si>
  <si>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</si>
  <si>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</si>
  <si>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</si>
  <si>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</si>
  <si>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</si>
  <si>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</si>
  <si>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</si>
  <si>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</si>
  <si>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</si>
  <si>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</si>
  <si>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</si>
  <si>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</si>
  <si>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</si>
  <si>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</si>
  <si>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</si>
  <si>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</si>
  <si>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</si>
  <si>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</si>
  <si>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</si>
  <si>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</si>
  <si>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</si>
  <si>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</si>
  <si>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</si>
  <si>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</si>
  <si>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</si>
  <si>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</si>
  <si>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</si>
  <si>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</si>
  <si>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</si>
  <si>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</si>
  <si>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</si>
  <si>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</si>
  <si>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</si>
  <si>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</si>
  <si>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</si>
  <si>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</si>
  <si>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</si>
  <si>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</si>
  <si>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</si>
  <si>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</si>
  <si>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</si>
  <si>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</si>
  <si>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</si>
  <si>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</si>
  <si>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</si>
  <si>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</si>
  <si>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</si>
  <si>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</si>
  <si>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</si>
  <si>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</si>
  <si>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</si>
  <si>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</si>
  <si>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</si>
  <si>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</si>
  <si>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</si>
  <si>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</si>
  <si>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</si>
  <si>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</si>
  <si>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</si>
  <si>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</si>
  <si>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</si>
  <si>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</si>
  <si>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</si>
  <si>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</si>
  <si>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</si>
  <si>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</si>
  <si>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</si>
  <si>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</si>
  <si>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</si>
  <si>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</si>
  <si>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</si>
  <si>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</si>
  <si>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</si>
  <si>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</si>
  <si>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</si>
  <si>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</si>
  <si>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</si>
  <si>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</si>
  <si>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</si>
  <si>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</si>
  <si>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</si>
  <si>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</si>
  <si>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</si>
  <si>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</si>
  <si>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</si>
  <si>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</si>
  <si>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</si>
  <si>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</si>
  <si>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</si>
  <si>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</si>
  <si>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</si>
  <si>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</si>
  <si>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</si>
  <si>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</si>
  <si>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</si>
  <si>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</si>
  <si>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</si>
  <si>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</si>
  <si>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</si>
  <si>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</si>
  <si>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</si>
  <si>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</si>
  <si>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</si>
  <si>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</si>
  <si>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</si>
  <si>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</si>
  <si>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</si>
  <si>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</si>
  <si>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</si>
  <si>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</si>
  <si>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</si>
  <si>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</si>
  <si>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</si>
  <si>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</si>
  <si>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</si>
  <si>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</si>
  <si>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</si>
  <si>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</si>
  <si>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</si>
  <si>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</si>
  <si>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</si>
  <si>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</si>
  <si>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</si>
  <si>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</si>
  <si>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</si>
  <si>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</si>
  <si>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</si>
  <si>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</si>
  <si>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</si>
  <si>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</si>
  <si>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</si>
  <si>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</si>
  <si>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</si>
  <si>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</si>
  <si>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</si>
  <si>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</si>
  <si>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</si>
  <si>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</si>
  <si>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</si>
  <si>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</si>
  <si>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</si>
  <si>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</si>
  <si>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</si>
  <si>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</si>
  <si>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</si>
  <si>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</si>
  <si>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</si>
  <si>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</si>
  <si>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</si>
  <si>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</si>
  <si>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</si>
  <si>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</si>
  <si>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</si>
  <si>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</si>
  <si>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</si>
  <si>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</si>
  <si>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</si>
  <si>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</si>
  <si>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</si>
  <si>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</si>
  <si>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</si>
  <si>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</si>
  <si>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</si>
  <si>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</si>
  <si>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</si>
  <si>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</si>
  <si>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</si>
  <si>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</si>
  <si>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</si>
  <si>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</si>
  <si>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</si>
  <si>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</si>
  <si>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</si>
  <si>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</si>
  <si>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</si>
  <si>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</si>
  <si>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</si>
  <si>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</si>
  <si>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</si>
  <si>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</si>
  <si>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</si>
  <si>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</si>
  <si>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</si>
  <si>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</si>
  <si>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</si>
  <si>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</si>
  <si>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</si>
  <si>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</si>
  <si>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</si>
  <si>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</si>
  <si>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</si>
  <si>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</si>
  <si>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</si>
  <si>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</si>
  <si>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</si>
  <si>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</si>
  <si>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</si>
  <si>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</si>
  <si>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</si>
  <si>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</si>
  <si>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</si>
  <si>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</si>
  <si>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</si>
  <si>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</si>
  <si>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</si>
  <si>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</si>
  <si>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</si>
  <si>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</si>
  <si>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</si>
  <si>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</si>
  <si>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</si>
  <si>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</si>
  <si>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</si>
  <si>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</si>
  <si>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</si>
  <si>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</si>
  <si>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</si>
  <si>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</si>
  <si>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</si>
  <si>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</si>
  <si>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</si>
  <si>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</si>
  <si>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</si>
  <si>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</si>
  <si>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</si>
  <si>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</si>
  <si>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</si>
  <si>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</si>
  <si>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</si>
  <si>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</si>
  <si>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</si>
  <si>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</si>
  <si>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</si>
  <si>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</si>
  <si>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</si>
  <si>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</si>
  <si>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</si>
  <si>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</si>
  <si>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</si>
  <si>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</si>
  <si>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</si>
  <si>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</si>
  <si>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</si>
  <si>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</si>
  <si>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</si>
  <si>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</si>
  <si>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</si>
  <si>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</si>
  <si>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</si>
  <si>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</si>
  <si>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</si>
  <si>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</si>
  <si>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</si>
  <si>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</si>
  <si>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</si>
  <si>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</si>
  <si>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</si>
  <si>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</si>
  <si>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</si>
  <si>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</si>
  <si>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</si>
  <si>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</si>
  <si>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</si>
  <si>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</si>
  <si>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</si>
  <si>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</si>
  <si>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</si>
  <si>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</si>
  <si>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</si>
  <si>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</si>
  <si>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</si>
  <si>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</si>
  <si>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</si>
  <si>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</si>
  <si>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</si>
  <si>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</si>
  <si>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</si>
  <si>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</si>
  <si>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</si>
  <si>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</si>
  <si>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</si>
  <si>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</si>
  <si>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</si>
  <si>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</si>
  <si>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</si>
  <si>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</si>
  <si>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</si>
  <si>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</si>
  <si>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</si>
  <si>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</si>
  <si>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</si>
  <si>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</si>
  <si>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</si>
  <si>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</si>
  <si>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</si>
  <si>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</si>
  <si>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</si>
  <si>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</si>
  <si>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</si>
  <si>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</si>
  <si>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</si>
  <si>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</si>
  <si>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</si>
  <si>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</si>
  <si>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</si>
  <si>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</si>
  <si>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</si>
  <si>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</si>
  <si>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</si>
  <si>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</si>
  <si>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</si>
  <si>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</si>
  <si>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</si>
  <si>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</si>
  <si>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</si>
  <si>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</si>
  <si>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</si>
  <si>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</si>
  <si>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</si>
  <si>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</si>
  <si>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</si>
  <si>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</si>
  <si>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</si>
  <si>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</si>
  <si>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</si>
  <si>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</si>
  <si>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</si>
  <si>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</si>
  <si>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</si>
  <si>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</si>
  <si>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</si>
  <si>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</si>
  <si>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</si>
  <si>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</si>
  <si>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</si>
  <si>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</si>
  <si>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</si>
  <si>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</si>
  <si>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</si>
  <si>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</si>
  <si>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</si>
  <si>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</si>
  <si>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</si>
  <si>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</si>
  <si>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</si>
  <si>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</si>
  <si>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</si>
  <si>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</si>
  <si>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</si>
  <si>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</si>
  <si>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</si>
  <si>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</si>
  <si>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</si>
  <si>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</si>
  <si>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</si>
  <si>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</si>
  <si>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</si>
  <si>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</si>
  <si>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</si>
  <si>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</si>
  <si>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</si>
  <si>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</si>
  <si>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</si>
  <si>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</si>
  <si>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</si>
  <si>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</si>
  <si>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</si>
  <si>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</si>
  <si>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</si>
  <si>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</si>
  <si>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</si>
  <si>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</si>
  <si>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</si>
  <si>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</si>
  <si>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</si>
  <si>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</si>
  <si>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</si>
  <si>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</si>
  <si>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</si>
  <si>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</si>
  <si>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</si>
  <si>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</si>
  <si>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</si>
  <si>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</si>
  <si>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</si>
  <si>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</si>
  <si>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</si>
  <si>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</si>
  <si>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</si>
  <si>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</si>
  <si>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</si>
  <si>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</si>
  <si>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</si>
  <si>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</si>
  <si>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</si>
  <si>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</si>
  <si>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</si>
  <si>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</si>
  <si>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</si>
  <si>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</si>
  <si>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</si>
  <si>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</si>
  <si>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</si>
  <si>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</si>
  <si>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</si>
  <si>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</si>
  <si>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</si>
  <si>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</si>
  <si>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</si>
  <si>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</si>
  <si>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</si>
  <si>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</si>
  <si>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</si>
  <si>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</si>
  <si>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</si>
  <si>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</si>
  <si>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</si>
  <si>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</si>
  <si>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</si>
  <si>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</si>
  <si>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</si>
  <si>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</si>
  <si>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</si>
  <si>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</si>
  <si>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</si>
  <si>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</si>
  <si>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</si>
  <si>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</si>
  <si>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</si>
  <si>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</si>
  <si>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</si>
  <si>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</si>
  <si>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</si>
  <si>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</si>
  <si>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</si>
  <si>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</si>
  <si>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</si>
  <si>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</si>
  <si>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</si>
  <si>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</si>
  <si>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</si>
  <si>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</si>
  <si>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</si>
  <si>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</si>
  <si>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</si>
  <si>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</si>
  <si>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</si>
  <si>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</si>
  <si>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</si>
  <si>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</si>
  <si>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</si>
  <si>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</si>
  <si>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</si>
  <si>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</si>
  <si>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</si>
  <si>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</si>
  <si>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</si>
  <si>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</si>
  <si>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</si>
  <si>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</si>
  <si>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</si>
  <si>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</si>
  <si>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</si>
  <si>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</si>
  <si>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</si>
  <si>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</si>
  <si>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</si>
  <si>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</si>
  <si>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</si>
  <si>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</si>
  <si>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</si>
  <si>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</si>
  <si>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</si>
  <si>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</si>
  <si>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</si>
  <si>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</si>
  <si>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</si>
  <si>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</si>
  <si>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</si>
  <si>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</si>
  <si>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</si>
  <si>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</si>
  <si>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</si>
  <si>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</si>
  <si>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</si>
  <si>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</si>
  <si>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</si>
  <si>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</si>
  <si>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</si>
  <si>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</si>
  <si>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</si>
  <si>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</si>
  <si>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</si>
  <si>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</si>
  <si>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</si>
  <si>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</si>
  <si>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</si>
  <si>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</si>
  <si>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</si>
  <si>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</si>
  <si>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</si>
  <si>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</si>
  <si>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</si>
  <si>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</si>
  <si>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</si>
  <si>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</si>
  <si>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</si>
  <si>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</si>
  <si>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</si>
  <si>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</si>
  <si>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</si>
  <si>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</si>
  <si>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</si>
  <si>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</si>
  <si>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</si>
  <si>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</si>
  <si>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</si>
  <si>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</si>
  <si>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</si>
  <si>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</si>
  <si>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</si>
  <si>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</si>
  <si>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</si>
  <si>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</si>
  <si>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</si>
  <si>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</si>
  <si>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</si>
  <si>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</si>
  <si>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</si>
  <si>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</si>
  <si>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</si>
  <si>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</si>
  <si>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</si>
  <si>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</si>
  <si>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</si>
  <si>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</si>
  <si>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</si>
  <si>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</si>
  <si>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</si>
  <si>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</si>
  <si>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</si>
  <si>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</si>
  <si>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</si>
  <si>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</si>
  <si>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</si>
  <si>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</si>
  <si>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</si>
  <si>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</si>
  <si>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</si>
  <si>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</si>
  <si>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</si>
  <si>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</si>
  <si>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</si>
  <si>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</si>
  <si>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</si>
  <si>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</si>
  <si>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</si>
  <si>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</si>
  <si>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</si>
  <si>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</si>
  <si>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</si>
  <si>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</si>
  <si>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</si>
  <si>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</si>
  <si>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</si>
  <si>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</si>
  <si>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</si>
  <si>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</si>
  <si>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</si>
  <si>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</si>
  <si>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</si>
  <si>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</si>
  <si>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</si>
  <si>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</si>
  <si>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</si>
  <si>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</si>
  <si>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</si>
  <si>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</si>
  <si>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</si>
  <si>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</si>
  <si>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</si>
  <si>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</si>
  <si>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</si>
  <si>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</si>
  <si>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</si>
  <si>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</si>
  <si>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</si>
  <si>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</si>
  <si>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</si>
  <si>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</si>
  <si>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</si>
  <si>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</si>
  <si>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</si>
  <si>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</si>
  <si>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</si>
  <si>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</si>
  <si>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</si>
  <si>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</si>
  <si>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</si>
  <si>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</si>
  <si>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</si>
  <si>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</si>
  <si>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</si>
  <si>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</si>
  <si>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</si>
  <si>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</si>
  <si>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</si>
  <si>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</si>
  <si>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</si>
  <si>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</si>
  <si>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</si>
  <si>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</si>
  <si>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</si>
  <si>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</si>
  <si>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</si>
  <si>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</si>
  <si>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</si>
  <si>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</si>
  <si>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</si>
  <si>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</si>
  <si>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</si>
  <si>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</si>
  <si>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</si>
  <si>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</si>
  <si>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</si>
  <si>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</si>
  <si>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</si>
  <si>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</si>
  <si>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</si>
  <si>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</si>
  <si>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</si>
  <si>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</si>
  <si>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</si>
  <si>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</si>
  <si>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</si>
  <si>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</si>
  <si>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</si>
  <si>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</si>
  <si>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</si>
  <si>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</si>
  <si>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</si>
  <si>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</si>
  <si>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</si>
  <si>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</si>
  <si>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</si>
  <si>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</si>
  <si>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</si>
  <si>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</si>
  <si>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</si>
  <si>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</si>
  <si>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</si>
  <si>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</si>
  <si>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</si>
  <si>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</si>
  <si>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</si>
  <si>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</si>
  <si>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</si>
  <si>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</si>
  <si>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</si>
  <si>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</si>
  <si>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</si>
  <si>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</si>
  <si>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</si>
  <si>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</si>
  <si>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</si>
  <si>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</si>
  <si>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</si>
  <si>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</si>
  <si>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</si>
  <si>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</si>
  <si>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</si>
  <si>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</si>
  <si>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</si>
  <si>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</si>
  <si>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</si>
  <si>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</si>
  <si>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</si>
  <si>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</si>
  <si>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</si>
  <si>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</si>
  <si>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</si>
  <si>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</si>
  <si>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</si>
  <si>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</si>
  <si>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</si>
  <si>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</si>
  <si>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</si>
  <si>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</si>
  <si>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</si>
  <si>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</si>
  <si>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</si>
  <si>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</si>
  <si>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</si>
  <si>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</si>
  <si>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</si>
  <si>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</si>
  <si>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</si>
  <si>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</si>
  <si>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</si>
  <si>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</si>
  <si>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</si>
  <si>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</si>
  <si>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</si>
  <si>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</si>
  <si>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</si>
  <si>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</si>
  <si>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</si>
  <si>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</si>
  <si>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</si>
  <si>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</si>
  <si>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</si>
  <si>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</si>
  <si>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</si>
  <si>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</si>
  <si>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</si>
  <si>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</si>
  <si>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</si>
  <si>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</si>
  <si>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</si>
  <si>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</si>
  <si>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</si>
  <si>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</si>
  <si>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</si>
  <si>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</si>
  <si>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</si>
  <si>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</si>
  <si>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</si>
  <si>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</si>
  <si>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</si>
  <si>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</si>
  <si>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</si>
  <si>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</si>
  <si>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</si>
  <si>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</si>
  <si>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</si>
  <si>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</si>
  <si>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</si>
  <si>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</si>
  <si>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</si>
  <si>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</si>
  <si>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</si>
  <si>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</si>
  <si>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</si>
  <si>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</si>
  <si>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</si>
  <si>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</si>
  <si>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</si>
  <si>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</si>
  <si>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</si>
  <si>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</si>
  <si>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</si>
  <si>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</si>
  <si>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</si>
  <si>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</si>
  <si>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</si>
  <si>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</si>
  <si>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</si>
  <si>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</si>
  <si>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</si>
  <si>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</si>
  <si>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</si>
  <si>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</si>
  <si>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</si>
  <si>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</si>
  <si>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</si>
  <si>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</si>
  <si>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</si>
  <si>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</si>
  <si>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</si>
  <si>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</si>
  <si>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</si>
  <si>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</si>
  <si>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</si>
  <si>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</si>
  <si>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</si>
  <si>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</si>
  <si>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</si>
  <si>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</si>
  <si>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</si>
  <si>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</si>
  <si>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</si>
  <si>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</si>
  <si>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</si>
  <si>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</si>
  <si>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</si>
  <si>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</si>
  <si>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</si>
  <si>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</si>
  <si>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</si>
  <si>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</si>
  <si>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</si>
  <si>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</si>
  <si>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</si>
  <si>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</si>
  <si>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</si>
  <si>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</si>
  <si>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</si>
  <si>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</si>
  <si>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</si>
  <si>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</si>
  <si>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</si>
  <si>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</si>
  <si>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</si>
  <si>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</si>
  <si>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</si>
  <si>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</si>
  <si>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</si>
  <si>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</si>
  <si>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</si>
  <si>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</si>
  <si>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</si>
  <si>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</si>
  <si>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</si>
  <si>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</si>
  <si>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</si>
  <si>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</si>
  <si>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</si>
  <si>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</si>
  <si>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</si>
  <si>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</si>
  <si>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</si>
  <si>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</si>
  <si>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</si>
  <si>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</si>
  <si>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</si>
  <si>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</si>
  <si>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</si>
  <si>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</si>
  <si>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</si>
  <si>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</si>
  <si>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</si>
  <si>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</si>
  <si>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</si>
  <si>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</si>
  <si>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</si>
  <si>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</si>
  <si>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</si>
  <si>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</si>
  <si>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</si>
  <si>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</si>
  <si>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</si>
  <si>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</si>
  <si>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</si>
  <si>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</si>
  <si>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</si>
  <si>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</si>
  <si>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</si>
  <si>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</si>
  <si>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</si>
  <si>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</si>
  <si>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</si>
  <si>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</si>
  <si>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</si>
  <si>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</si>
  <si>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</si>
  <si>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</si>
  <si>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</si>
  <si>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</si>
  <si>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</si>
  <si>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</si>
  <si>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</si>
  <si>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</si>
  <si>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</si>
  <si>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</si>
  <si>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</si>
  <si>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</si>
  <si>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</si>
  <si>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</si>
  <si>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</si>
  <si>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</si>
  <si>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</si>
  <si>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</si>
  <si>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</si>
  <si>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</si>
  <si>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</si>
  <si>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</si>
  <si>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</si>
  <si>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</si>
  <si>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</si>
  <si>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</si>
  <si>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</si>
  <si>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</si>
  <si>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</si>
  <si>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</si>
  <si>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</si>
  <si>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</si>
  <si>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</si>
  <si>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</si>
  <si>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</si>
  <si>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</si>
  <si>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</si>
  <si>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</si>
  <si>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</si>
  <si>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</si>
  <si>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</si>
  <si>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</si>
  <si>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</si>
  <si>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</si>
  <si>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</si>
  <si>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</si>
  <si>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</si>
  <si>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</si>
  <si>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</si>
  <si>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</si>
  <si>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</si>
  <si>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</si>
  <si>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</si>
  <si>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</si>
  <si>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</si>
  <si>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</si>
  <si>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</si>
  <si>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</si>
  <si>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</si>
  <si>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</si>
  <si>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</si>
  <si>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</si>
  <si>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</si>
  <si>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</si>
  <si>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</si>
  <si>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</si>
  <si>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</si>
  <si>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</si>
  <si>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</si>
  <si>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</si>
  <si>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</si>
  <si>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</si>
  <si>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</si>
  <si>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</si>
  <si>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</si>
  <si>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</si>
  <si>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</si>
  <si>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</si>
  <si>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</si>
  <si>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</si>
  <si>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</si>
  <si>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</si>
  <si>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</si>
  <si>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</si>
  <si>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</si>
  <si>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</si>
  <si>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</si>
  <si>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</si>
  <si>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</si>
  <si>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</si>
  <si>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</si>
  <si>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</si>
  <si>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</si>
  <si>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</si>
  <si>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</si>
  <si>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</si>
  <si>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</si>
  <si>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</si>
  <si>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</si>
  <si>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</si>
  <si>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</si>
  <si>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</si>
  <si>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</si>
  <si>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</si>
  <si>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</si>
  <si>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</si>
  <si>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</si>
  <si>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</si>
  <si>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</si>
  <si>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</si>
  <si>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</si>
  <si>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</si>
  <si>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</si>
  <si>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</si>
  <si>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</si>
  <si>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</si>
  <si>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</si>
  <si>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</si>
  <si>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</si>
  <si>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</si>
  <si>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</si>
  <si>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</si>
  <si>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</si>
  <si>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</si>
  <si>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</si>
  <si>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</si>
  <si>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</si>
  <si>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</si>
  <si>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</si>
  <si>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</si>
  <si>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</si>
  <si>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</si>
  <si>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</si>
  <si>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</si>
  <si>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</si>
  <si>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</si>
  <si>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</si>
  <si>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</si>
  <si>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</si>
  <si>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</si>
  <si>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</si>
  <si>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</si>
  <si>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</si>
  <si>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</si>
  <si>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</si>
  <si>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</si>
  <si>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</si>
  <si>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</si>
  <si>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</si>
  <si>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</si>
  <si>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</si>
  <si>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</si>
  <si>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</si>
  <si>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</si>
  <si>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</si>
  <si>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</si>
  <si>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</si>
  <si>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</si>
  <si>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</si>
  <si>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</si>
  <si>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</si>
  <si>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</si>
  <si>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</si>
  <si>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</si>
  <si>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</si>
  <si>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</si>
  <si>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</si>
  <si>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</si>
  <si>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</si>
  <si>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</si>
  <si>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</si>
  <si>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</si>
  <si>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</si>
  <si>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</si>
  <si>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</si>
  <si>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</si>
  <si>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</si>
  <si>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</si>
  <si>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</si>
  <si>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</si>
  <si>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</si>
  <si>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</si>
  <si>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</si>
  <si>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</si>
  <si>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</si>
  <si>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</si>
  <si>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</si>
  <si>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</si>
  <si>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</si>
  <si>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</si>
  <si>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</si>
  <si>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</si>
  <si>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</si>
  <si>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</si>
  <si>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</si>
  <si>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</si>
  <si>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</si>
  <si>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</si>
  <si>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</si>
  <si>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</si>
  <si>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</si>
  <si>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</si>
  <si>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</si>
  <si>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</si>
  <si>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</si>
  <si>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</si>
  <si>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</si>
  <si>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</si>
  <si>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</si>
  <si>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</si>
  <si>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</si>
  <si>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</si>
  <si>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</si>
  <si>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</si>
  <si>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</si>
  <si>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</si>
  <si>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</si>
  <si>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</si>
  <si>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</si>
  <si>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</si>
  <si>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</si>
  <si>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</si>
  <si>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</si>
  <si>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</si>
  <si>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</si>
  <si>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</si>
  <si>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</si>
  <si>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</si>
  <si>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</si>
  <si>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</si>
  <si>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</si>
  <si>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</si>
  <si>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</si>
  <si>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</si>
  <si>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</si>
  <si>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</si>
  <si>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</si>
  <si>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</si>
  <si>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</si>
  <si>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</si>
  <si>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</si>
  <si>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</si>
  <si>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</si>
  <si>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</si>
  <si>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</si>
  <si>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</si>
  <si>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</si>
  <si>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</si>
  <si>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</si>
  <si>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</si>
  <si>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</si>
  <si>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</si>
  <si>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</si>
  <si>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</si>
  <si>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</si>
  <si>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</si>
  <si>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</si>
  <si>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</si>
  <si>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</si>
  <si>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</si>
  <si>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</si>
  <si>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</si>
  <si>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</si>
  <si>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</si>
  <si>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</si>
  <si>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</si>
  <si>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</si>
  <si>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</si>
  <si>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</si>
  <si>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</si>
  <si>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</si>
  <si>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</si>
  <si>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</si>
  <si>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</si>
  <si>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</si>
  <si>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</si>
  <si>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</si>
  <si>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</si>
  <si>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</si>
  <si>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</si>
  <si>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</si>
  <si>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</si>
  <si>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</si>
  <si>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</si>
  <si>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</si>
  <si>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</si>
  <si>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</si>
  <si>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</si>
  <si>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</si>
  <si>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</si>
  <si>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</si>
  <si>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</si>
  <si>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</si>
  <si>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</si>
  <si>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</si>
  <si>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</si>
  <si>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</si>
  <si>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</si>
  <si>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</si>
  <si>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</si>
  <si>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</si>
  <si>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</si>
  <si>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</si>
  <si>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</si>
  <si>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</si>
  <si>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</si>
  <si>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</si>
  <si>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</si>
  <si>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</si>
  <si>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</si>
  <si>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</si>
  <si>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</si>
  <si>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</si>
  <si>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</si>
  <si>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</si>
  <si>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</si>
  <si>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</si>
  <si>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</si>
  <si>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</si>
  <si>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</si>
  <si>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</si>
  <si>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</si>
  <si>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</si>
  <si>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</si>
  <si>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</si>
  <si>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</si>
  <si>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</si>
  <si>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</si>
  <si>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</si>
  <si>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</si>
  <si>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</si>
  <si>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</si>
  <si>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</si>
  <si>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</si>
  <si>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</si>
  <si>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</si>
  <si>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</si>
  <si>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</si>
  <si>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</si>
  <si>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</si>
  <si>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</si>
  <si>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</si>
  <si>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</si>
  <si>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</si>
  <si>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</si>
  <si>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</si>
  <si>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</si>
  <si>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</si>
  <si>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</si>
  <si>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</si>
  <si>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</si>
  <si>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</si>
  <si>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</si>
  <si>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</si>
  <si>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</si>
  <si>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</si>
  <si>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</si>
  <si>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</si>
  <si>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</si>
  <si>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</si>
  <si>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</si>
  <si>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</si>
  <si>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</si>
  <si>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</si>
  <si>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</si>
  <si>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</si>
  <si>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</si>
  <si>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</si>
  <si>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</si>
  <si>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</si>
  <si>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</si>
  <si>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</si>
  <si>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</si>
  <si>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</si>
  <si>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</si>
  <si>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</si>
  <si>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</si>
  <si>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</si>
  <si>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</si>
  <si>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</si>
  <si>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</si>
  <si>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</si>
  <si>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</si>
  <si>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</si>
  <si>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</si>
  <si>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</si>
  <si>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</si>
  <si>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</si>
  <si>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</si>
  <si>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</si>
  <si>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</si>
  <si>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</si>
  <si>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</si>
  <si>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</si>
  <si>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</si>
  <si>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</si>
  <si>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</si>
  <si>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</si>
  <si>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</si>
  <si>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</si>
  <si>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</si>
  <si>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</si>
  <si>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</si>
  <si>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</si>
  <si>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</si>
  <si>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</si>
  <si>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</si>
  <si>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</si>
  <si>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</si>
  <si>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</si>
  <si>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</si>
  <si>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</si>
  <si>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</si>
  <si>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</si>
  <si>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</si>
  <si>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</si>
  <si>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</si>
  <si>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</si>
  <si>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</si>
  <si>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</si>
  <si>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</si>
  <si>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</si>
  <si>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</si>
  <si>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</si>
  <si>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</si>
  <si>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</si>
  <si>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</si>
  <si>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</si>
  <si>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</si>
  <si>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</si>
  <si>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</si>
  <si>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</si>
  <si>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</si>
  <si>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</si>
  <si>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</si>
  <si>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</si>
  <si>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</si>
  <si>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</si>
  <si>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</si>
  <si>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</si>
  <si>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</si>
  <si>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</si>
  <si>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</si>
  <si>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</si>
  <si>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</si>
  <si>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</si>
  <si>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</si>
  <si>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</si>
  <si>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</si>
  <si>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</si>
  <si>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</si>
  <si>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</si>
  <si>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</si>
  <si>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</si>
  <si>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</si>
  <si>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</si>
  <si>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</si>
  <si>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</si>
  <si>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</si>
  <si>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</si>
  <si>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</si>
  <si>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</si>
  <si>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</si>
  <si>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</si>
  <si>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</si>
  <si>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</si>
  <si>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</si>
  <si>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</si>
  <si>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</si>
  <si>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</si>
  <si>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</si>
  <si>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</si>
  <si>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</si>
  <si>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</si>
  <si>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</si>
  <si>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</si>
  <si>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</si>
  <si>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</si>
  <si>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</si>
  <si>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</si>
  <si>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</si>
  <si>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</si>
  <si>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</si>
  <si>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</si>
  <si>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</si>
  <si>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</si>
  <si>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</si>
  <si>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</si>
  <si>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</si>
  <si>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</si>
  <si>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</si>
  <si>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</si>
  <si>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</si>
  <si>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</si>
  <si>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</si>
  <si>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</si>
  <si>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</si>
  <si>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</si>
  <si>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</si>
  <si>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</si>
  <si>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</si>
  <si>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</si>
  <si>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</si>
  <si>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</si>
  <si>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</si>
  <si>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</si>
  <si>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</si>
  <si>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</si>
  <si>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</si>
  <si>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</si>
  <si>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</si>
  <si>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</si>
  <si>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</si>
  <si>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</si>
  <si>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</si>
  <si>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</si>
  <si>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</si>
  <si>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</si>
  <si>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</si>
  <si>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</si>
  <si>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</si>
  <si>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</si>
  <si>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</si>
  <si>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</si>
  <si>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</si>
  <si>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</si>
  <si>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</si>
  <si>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</si>
  <si>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</si>
  <si>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</si>
  <si>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</si>
  <si>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</si>
  <si>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</si>
  <si>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</si>
  <si>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</si>
  <si>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</si>
  <si>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</si>
  <si>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</si>
  <si>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</si>
  <si>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</si>
  <si>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</si>
  <si>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</si>
  <si>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</si>
  <si>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</si>
  <si>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</si>
  <si>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</si>
  <si>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</si>
  <si>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</si>
  <si>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</si>
  <si>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</si>
  <si>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</si>
  <si>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</si>
  <si>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</si>
  <si>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</si>
  <si>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</si>
  <si>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</si>
  <si>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</si>
  <si>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</si>
  <si>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</si>
  <si>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</si>
  <si>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</si>
  <si>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</si>
  <si>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</si>
  <si>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</si>
  <si>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</si>
  <si>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</si>
  <si>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</si>
  <si>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</si>
  <si>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</si>
  <si>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</si>
  <si>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</si>
  <si>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</si>
  <si>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</si>
  <si>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</si>
  <si>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</si>
  <si>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</si>
  <si>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</si>
  <si>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</si>
  <si>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</si>
  <si>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</si>
  <si>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</si>
  <si>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</si>
  <si>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</si>
  <si>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</si>
  <si>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</si>
  <si>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</si>
  <si>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</si>
  <si>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</si>
  <si>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</si>
  <si>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</si>
  <si>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</si>
  <si>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</si>
  <si>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</si>
  <si>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</si>
  <si>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</si>
  <si>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</si>
  <si>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</si>
  <si>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</si>
  <si>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</si>
  <si>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</si>
  <si>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</si>
  <si>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</si>
  <si>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</si>
  <si>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</si>
  <si>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</si>
  <si>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</si>
  <si>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</si>
  <si>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</si>
  <si>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</si>
  <si>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</si>
  <si>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</si>
  <si>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</si>
  <si>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</si>
  <si>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</si>
  <si>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</si>
  <si>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</si>
  <si>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</si>
  <si>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</si>
  <si>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</si>
  <si>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</si>
  <si>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</si>
  <si>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</si>
  <si>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</si>
  <si>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</si>
  <si>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</si>
  <si>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</si>
  <si>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</si>
  <si>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</si>
  <si>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</si>
  <si>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</si>
  <si>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</si>
  <si>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</si>
  <si>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</si>
  <si>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</si>
  <si>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</si>
  <si>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</si>
  <si>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</si>
  <si>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</si>
  <si>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</si>
  <si>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</si>
  <si>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</si>
  <si>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</si>
  <si>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</si>
  <si>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</si>
  <si>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</si>
  <si>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</si>
  <si>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</si>
  <si>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</si>
  <si>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</si>
  <si>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</si>
  <si>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</si>
  <si>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</si>
  <si>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</si>
  <si>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</si>
  <si>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</si>
  <si>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</si>
  <si>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</si>
  <si>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</si>
  <si>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</si>
  <si>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</si>
  <si>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</si>
  <si>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</si>
  <si>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</si>
  <si>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</si>
  <si>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</si>
  <si>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</si>
  <si>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</si>
  <si>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</si>
  <si>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</si>
  <si>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</si>
  <si>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</si>
  <si>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</si>
  <si>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</si>
  <si>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</si>
  <si>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</si>
  <si>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</si>
  <si>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</si>
  <si>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</si>
  <si>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</si>
  <si>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</si>
  <si>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</si>
  <si>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</si>
  <si>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</si>
  <si>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</si>
  <si>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</si>
  <si>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</si>
  <si>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</si>
  <si>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</si>
  <si>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</si>
  <si>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</si>
  <si>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</si>
  <si>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</si>
  <si>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</si>
  <si>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</si>
  <si>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</si>
  <si>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</si>
  <si>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</si>
  <si>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</si>
  <si>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</si>
  <si>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</si>
  <si>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</si>
  <si>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</si>
  <si>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</si>
  <si>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</si>
  <si>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</si>
  <si>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</si>
  <si>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</si>
  <si>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</si>
  <si>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</si>
  <si>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</si>
  <si>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</si>
  <si>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</si>
  <si>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</si>
  <si>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</si>
  <si>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</si>
  <si>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</si>
  <si>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</si>
  <si>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</si>
  <si>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</si>
  <si>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</si>
  <si>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</si>
  <si>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</si>
  <si>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</si>
  <si>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</si>
  <si>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</si>
  <si>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</si>
  <si>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</si>
  <si>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</si>
  <si>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</si>
  <si>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</si>
  <si>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</si>
  <si>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</si>
  <si>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</si>
  <si>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</si>
  <si>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</si>
  <si>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</si>
  <si>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</si>
  <si>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</si>
  <si>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</si>
  <si>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</si>
  <si>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</si>
  <si>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</si>
  <si>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</si>
  <si>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</si>
  <si>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</si>
  <si>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</si>
  <si>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</si>
  <si>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</si>
  <si>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</si>
  <si>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</si>
  <si>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</si>
  <si>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</si>
  <si>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</si>
  <si>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</si>
  <si>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</si>
  <si>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</si>
  <si>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</si>
  <si>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</si>
  <si>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</si>
  <si>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</si>
  <si>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</si>
  <si>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</si>
  <si>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</si>
  <si>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</si>
  <si>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</si>
  <si>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</si>
  <si>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</si>
  <si>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</si>
  <si>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</si>
  <si>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</si>
  <si>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</si>
  <si>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</si>
  <si>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</si>
  <si>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</si>
  <si>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</si>
  <si>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</si>
  <si>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</si>
  <si>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</si>
  <si>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</si>
  <si>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</si>
  <si>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</si>
  <si>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</si>
  <si>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</si>
  <si>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</si>
  <si>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</si>
  <si>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</si>
  <si>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</si>
  <si>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</si>
  <si>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</si>
  <si>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</si>
  <si>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</si>
  <si>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</si>
  <si>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</si>
  <si>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</si>
  <si>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</si>
  <si>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</si>
  <si>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</si>
  <si>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</si>
  <si>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</si>
  <si>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</si>
  <si>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</si>
  <si>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</si>
  <si>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</si>
  <si>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</si>
  <si>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</si>
  <si>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</si>
  <si>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</si>
  <si>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</si>
  <si>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</si>
  <si>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</si>
  <si>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</si>
  <si>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</si>
  <si>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</si>
  <si>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</si>
  <si>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</si>
  <si>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</si>
  <si>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</si>
  <si>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</si>
  <si>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</si>
  <si>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</si>
  <si>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</si>
  <si>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</si>
  <si>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</si>
  <si>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</si>
  <si>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</si>
  <si>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</si>
  <si>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</si>
  <si>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</si>
  <si>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</si>
  <si>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</si>
  <si>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</si>
  <si>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</si>
  <si>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</si>
  <si>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</si>
  <si>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</si>
  <si>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</si>
  <si>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</si>
  <si>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</si>
  <si>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</si>
  <si>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</si>
  <si>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</si>
  <si>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</si>
  <si>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</si>
  <si>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</si>
  <si>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</si>
  <si>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</si>
  <si>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</si>
  <si>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</si>
  <si>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</si>
  <si>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</si>
  <si>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</si>
  <si>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</si>
  <si>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</si>
  <si>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</si>
  <si>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</si>
  <si>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</si>
  <si>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</si>
  <si>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</si>
  <si>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</si>
  <si>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</si>
  <si>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</si>
  <si>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</si>
  <si>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</si>
  <si>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</si>
  <si>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</si>
  <si>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</si>
  <si>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</si>
  <si>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</si>
  <si>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</si>
  <si>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</si>
  <si>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</si>
  <si>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</si>
  <si>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</si>
  <si>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</si>
  <si>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</si>
  <si>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</si>
  <si>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</si>
  <si>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</si>
  <si>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</si>
  <si>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</si>
  <si>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</si>
  <si>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</si>
  <si>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</si>
  <si>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</si>
  <si>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</si>
  <si>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</si>
  <si>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</si>
  <si>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</si>
  <si>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</si>
  <si>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</si>
  <si>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</si>
  <si>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</si>
  <si>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</si>
  <si>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</si>
  <si>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</si>
  <si>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</si>
  <si>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</si>
  <si>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</si>
  <si>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</si>
  <si>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</si>
  <si>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</si>
  <si>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</si>
  <si>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</si>
  <si>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</si>
  <si>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</si>
  <si>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</si>
  <si>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</si>
  <si>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</si>
  <si>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</si>
  <si>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</si>
  <si>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</si>
  <si>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</si>
  <si>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</si>
  <si>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</si>
  <si>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</si>
  <si>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</si>
  <si>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</si>
  <si>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</si>
  <si>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</si>
  <si>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</si>
  <si>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</si>
  <si>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</si>
  <si>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</si>
  <si>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</si>
  <si>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</si>
  <si>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</si>
  <si>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</si>
  <si>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</si>
  <si>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</si>
  <si>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</si>
  <si>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</si>
  <si>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</si>
  <si>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</si>
  <si>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</si>
  <si>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</si>
  <si>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</si>
  <si>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</si>
  <si>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</si>
  <si>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</si>
  <si>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</si>
  <si>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</si>
  <si>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</si>
  <si>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</si>
  <si>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</si>
  <si>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</si>
  <si>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</si>
  <si>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</si>
  <si>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</si>
  <si>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</si>
  <si>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</si>
  <si>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</si>
  <si>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</si>
  <si>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</si>
  <si>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</si>
  <si>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</si>
  <si>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</si>
  <si>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</si>
  <si>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</si>
  <si>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</si>
  <si>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</si>
  <si>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</si>
  <si>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</si>
  <si>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</si>
  <si>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</si>
  <si>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</si>
  <si>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</si>
  <si>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</si>
  <si>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</si>
  <si>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</si>
  <si>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</si>
  <si>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</si>
  <si>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</si>
  <si>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</si>
  <si>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</si>
  <si>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</si>
  <si>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</si>
  <si>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</si>
  <si>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</si>
  <si>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</si>
  <si>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</si>
  <si>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</si>
  <si>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</si>
  <si>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</si>
  <si>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</si>
  <si>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</si>
  <si>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</si>
  <si>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</si>
  <si>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</si>
  <si>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</si>
  <si>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</si>
  <si>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</si>
  <si>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</si>
  <si>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</si>
  <si>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</si>
  <si>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</si>
  <si>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</si>
  <si>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</si>
  <si>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</si>
  <si>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</si>
  <si>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</si>
  <si>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</si>
  <si>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</si>
  <si>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</si>
  <si>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</si>
  <si>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</si>
  <si>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</si>
  <si>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</si>
  <si>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</si>
  <si>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</si>
  <si>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</si>
  <si>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</si>
  <si>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</si>
  <si>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</si>
  <si>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</si>
  <si>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</si>
  <si>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</si>
  <si>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</si>
  <si>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</si>
  <si>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</si>
  <si>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</si>
  <si>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</si>
  <si>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</si>
  <si>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</si>
  <si>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</si>
  <si>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</si>
  <si>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</si>
  <si>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</si>
  <si>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</si>
  <si>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</si>
  <si>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</si>
  <si>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</si>
  <si>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</si>
  <si>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</si>
  <si>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</si>
  <si>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</si>
  <si>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</si>
  <si>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</si>
  <si>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</si>
  <si>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</si>
  <si>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</si>
  <si>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</si>
  <si>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</si>
  <si>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</si>
  <si>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</si>
  <si>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</si>
  <si>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</si>
  <si>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</si>
  <si>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</si>
  <si>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</si>
  <si>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</si>
  <si>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</si>
  <si>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</si>
  <si>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</si>
  <si>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</si>
  <si>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</si>
  <si>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</si>
  <si>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</si>
  <si>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</si>
  <si>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</si>
  <si>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</si>
  <si>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</si>
  <si>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</si>
  <si>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</si>
  <si>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</si>
  <si>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</si>
  <si>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</si>
  <si>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</si>
  <si>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</si>
  <si>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</si>
  <si>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</si>
  <si>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</si>
  <si>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</si>
  <si>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</si>
  <si>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</si>
  <si>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</si>
  <si>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</si>
  <si>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</si>
  <si>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</si>
  <si>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</si>
  <si>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</si>
  <si>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</si>
  <si>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</si>
  <si>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</si>
  <si>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</si>
  <si>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</si>
  <si>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</si>
  <si>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</si>
  <si>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</si>
  <si>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</si>
  <si>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</si>
  <si>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</si>
  <si>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</si>
  <si>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</si>
  <si>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</si>
  <si>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</si>
  <si>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</si>
  <si>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</si>
  <si>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</si>
  <si>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</si>
  <si>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</si>
  <si>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</si>
  <si>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</si>
  <si>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</si>
  <si>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</si>
  <si>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</si>
  <si>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</si>
  <si>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</si>
  <si>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</si>
  <si>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</si>
  <si>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</si>
  <si>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</si>
  <si>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</si>
  <si>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</si>
  <si>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</si>
  <si>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</si>
  <si>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</si>
  <si>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</si>
  <si>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</si>
  <si>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</si>
  <si>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</si>
  <si>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</si>
  <si>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</si>
  <si>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</si>
  <si>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</si>
  <si>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</si>
  <si>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</si>
  <si>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</si>
  <si>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</si>
  <si>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</si>
  <si>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</si>
  <si>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</si>
  <si>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</si>
  <si>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</si>
  <si>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</si>
  <si>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</si>
  <si>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</si>
  <si>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</si>
  <si>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</si>
  <si>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</si>
  <si>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</si>
  <si>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</si>
  <si>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</si>
  <si>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</si>
  <si>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</si>
  <si>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</si>
  <si>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</si>
  <si>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</si>
  <si>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</si>
  <si>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</si>
  <si>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</si>
  <si>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</si>
  <si>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</si>
  <si>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</si>
  <si>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</si>
  <si>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</si>
  <si>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</si>
  <si>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</si>
  <si>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</si>
  <si>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</si>
  <si>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</si>
  <si>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</si>
  <si>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</si>
  <si>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</si>
  <si>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</si>
  <si>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</si>
  <si>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</si>
  <si>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</si>
  <si>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</si>
  <si>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</si>
  <si>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</si>
  <si>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</si>
  <si>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</si>
  <si>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</si>
  <si>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</si>
  <si>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</si>
  <si>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</si>
  <si>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</si>
  <si>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</si>
  <si>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</si>
  <si>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</si>
  <si>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</si>
  <si>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</si>
  <si>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</si>
  <si>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</si>
  <si>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</si>
  <si>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</si>
  <si>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</si>
  <si>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</si>
  <si>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</si>
  <si>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</si>
  <si>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</si>
  <si>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</si>
  <si>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</si>
  <si>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</si>
  <si>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</si>
  <si>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</si>
  <si>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</si>
  <si>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</si>
  <si>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</si>
  <si>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</si>
  <si>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</si>
  <si>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</si>
  <si>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</si>
  <si>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</si>
  <si>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</si>
  <si>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</si>
  <si>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</si>
  <si>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</si>
  <si>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</si>
  <si>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</si>
  <si>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</si>
  <si>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</si>
  <si>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</si>
  <si>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</si>
  <si>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</si>
  <si>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</si>
  <si>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</si>
  <si>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</si>
  <si>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</si>
  <si>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</si>
  <si>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</si>
  <si>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</si>
  <si>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</si>
  <si>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</si>
  <si>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</si>
  <si>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</si>
  <si>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</si>
  <si>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</si>
  <si>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</si>
  <si>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</si>
  <si>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</si>
  <si>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</si>
  <si>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</si>
  <si>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</si>
  <si>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</si>
  <si>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</si>
  <si>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</si>
  <si>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</si>
  <si>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</si>
  <si>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</si>
  <si>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</si>
  <si>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</si>
  <si>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</si>
  <si>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</si>
  <si>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</si>
  <si>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</si>
  <si>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</si>
  <si>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</si>
  <si>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</si>
  <si>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</si>
  <si>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</si>
  <si>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</si>
  <si>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</si>
  <si>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</si>
  <si>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</si>
  <si>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</si>
  <si>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</si>
  <si>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</si>
  <si>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</si>
  <si>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</si>
  <si>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</si>
  <si>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</si>
  <si>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</si>
  <si>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</si>
  <si>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</si>
  <si>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</si>
  <si>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</si>
  <si>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</si>
  <si>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</si>
  <si>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</si>
  <si>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</si>
  <si>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</si>
  <si>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</si>
  <si>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</si>
  <si>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</si>
  <si>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</si>
  <si>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</si>
  <si>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</si>
  <si>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</si>
  <si>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</si>
  <si>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</si>
  <si>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</si>
  <si>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</si>
  <si>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</si>
  <si>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</si>
  <si>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</si>
  <si>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</si>
  <si>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</si>
  <si>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</si>
  <si>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</si>
  <si>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</si>
  <si>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</si>
  <si>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</si>
  <si>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</si>
  <si>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</si>
  <si>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</si>
  <si>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</si>
  <si>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</si>
  <si>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</si>
  <si>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</si>
  <si>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</si>
  <si>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</si>
  <si>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</si>
  <si>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</si>
  <si>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</si>
  <si>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</si>
  <si>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</si>
  <si>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</si>
  <si>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</si>
  <si>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</si>
  <si>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</si>
  <si>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</si>
  <si>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</si>
  <si>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</si>
  <si>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</si>
  <si>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</si>
  <si>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</si>
  <si>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</si>
  <si>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</si>
  <si>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</si>
  <si>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</si>
  <si>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</si>
  <si>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</si>
  <si>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</si>
  <si>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</si>
  <si>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</si>
  <si>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</si>
  <si>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</si>
  <si>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</si>
  <si>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</si>
  <si>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</si>
  <si>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</si>
  <si>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</si>
  <si>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</si>
  <si>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</si>
  <si>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</si>
  <si>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</si>
  <si>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</si>
  <si>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</si>
  <si>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</si>
  <si>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</si>
  <si>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</si>
  <si>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</si>
  <si>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</si>
  <si>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</si>
  <si>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</si>
  <si>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</si>
  <si>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</si>
  <si>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</si>
  <si>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</si>
  <si>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</si>
  <si>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</si>
  <si>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</si>
  <si>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</si>
  <si>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</si>
  <si>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</si>
  <si>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</si>
  <si>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</si>
  <si>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</si>
  <si>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</si>
  <si>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</si>
  <si>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</si>
  <si>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</si>
  <si>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</si>
  <si>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</si>
  <si>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</si>
  <si>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</si>
  <si>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</si>
  <si>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</si>
  <si>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</si>
  <si>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</si>
  <si>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</si>
  <si>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</si>
  <si>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</si>
  <si>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</si>
  <si>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</si>
  <si>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</si>
  <si>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</si>
  <si>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</si>
  <si>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</si>
  <si>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</si>
  <si>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</si>
  <si>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</si>
  <si>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</si>
  <si>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</si>
  <si>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</si>
  <si>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</si>
  <si>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</si>
  <si>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</si>
  <si>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</si>
  <si>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</si>
  <si>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</si>
  <si>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</si>
  <si>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</si>
  <si>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</si>
  <si>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</si>
  <si>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</si>
  <si>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</si>
  <si>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</si>
  <si>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</si>
  <si>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</si>
  <si>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</si>
  <si>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</si>
  <si>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</si>
  <si>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</si>
  <si>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</si>
  <si>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</si>
  <si>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</si>
  <si>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</si>
  <si>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</si>
  <si>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</si>
  <si>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</si>
  <si>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</si>
  <si>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</si>
  <si>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</si>
  <si>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</si>
  <si>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</si>
  <si>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</si>
  <si>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</si>
  <si>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</si>
  <si>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</si>
  <si>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</si>
  <si>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</si>
  <si>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</si>
  <si>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</si>
  <si>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</si>
  <si>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</si>
  <si>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</si>
  <si>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</si>
  <si>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</si>
  <si>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</si>
  <si>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</si>
  <si>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</si>
  <si>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</si>
  <si>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</si>
  <si>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</si>
  <si>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</si>
  <si>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</si>
  <si>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</si>
  <si>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</si>
  <si>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</si>
  <si>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</si>
  <si>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</si>
  <si>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</si>
  <si>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</si>
  <si>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</si>
  <si>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</si>
  <si>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</si>
  <si>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</si>
  <si>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</si>
  <si>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</si>
  <si>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</si>
  <si>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</si>
  <si>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</si>
  <si>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</si>
  <si>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</si>
  <si>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</si>
  <si>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</si>
  <si>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</si>
  <si>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</si>
  <si>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</si>
  <si>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</si>
  <si>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</si>
  <si>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</si>
  <si>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</si>
  <si>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</si>
  <si>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</si>
  <si>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</si>
  <si>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</si>
  <si>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</si>
  <si>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</si>
  <si>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</si>
  <si>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</si>
  <si>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</si>
  <si>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</si>
  <si>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</si>
  <si>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</si>
  <si>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</si>
  <si>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</si>
  <si>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</si>
  <si>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</si>
  <si>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</si>
  <si>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</si>
  <si>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</si>
  <si>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</si>
  <si>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</si>
  <si>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</si>
  <si>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</si>
  <si>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</si>
  <si>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</si>
  <si>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</si>
  <si>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</si>
  <si>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</si>
  <si>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</si>
  <si>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</si>
  <si>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</si>
  <si>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</si>
  <si>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</si>
  <si>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</si>
  <si>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</si>
  <si>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</si>
  <si>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</si>
  <si>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</si>
  <si>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</si>
  <si>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</si>
  <si>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</si>
  <si>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</si>
  <si>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</si>
  <si>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</si>
  <si>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</si>
  <si>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</si>
  <si>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</si>
  <si>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</si>
  <si>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</si>
  <si>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</si>
  <si>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</si>
  <si>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</si>
  <si>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</si>
  <si>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</si>
  <si>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</si>
  <si>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</si>
  <si>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</si>
  <si>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</si>
  <si>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</si>
  <si>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</si>
  <si>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</si>
  <si>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</si>
  <si>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</si>
  <si>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</si>
  <si>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</si>
  <si>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</si>
  <si>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</si>
  <si>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</si>
  <si>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</si>
  <si>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</si>
  <si>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</si>
  <si>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</si>
  <si>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</si>
  <si>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</si>
  <si>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</si>
  <si>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</si>
  <si>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</si>
  <si>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</si>
  <si>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</si>
  <si>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</si>
  <si>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</si>
  <si>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</si>
  <si>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</si>
  <si>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</si>
  <si>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</si>
  <si>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</si>
  <si>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</si>
  <si>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</si>
  <si>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</si>
  <si>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</si>
  <si>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</si>
  <si>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</si>
  <si>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</si>
  <si>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</si>
  <si>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</si>
  <si>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</si>
  <si>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</si>
  <si>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</si>
  <si>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</si>
  <si>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</si>
  <si>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</si>
  <si>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</si>
  <si>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</si>
  <si>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</si>
  <si>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</si>
  <si>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</si>
  <si>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</si>
  <si>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</si>
  <si>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</si>
  <si>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</si>
  <si>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</si>
  <si>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</si>
  <si>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</si>
  <si>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</si>
  <si>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</si>
  <si>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</si>
  <si>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</si>
  <si>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</si>
  <si>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</si>
  <si>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</si>
  <si>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</si>
  <si>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</si>
  <si>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</si>
  <si>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</si>
  <si>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</si>
  <si>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</si>
  <si>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</si>
  <si>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</si>
  <si>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</si>
  <si>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</si>
  <si>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</si>
  <si>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</si>
  <si>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</si>
  <si>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</si>
  <si>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</si>
  <si>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</si>
  <si>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</si>
  <si>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</si>
  <si>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</si>
  <si>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</si>
  <si>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</si>
  <si>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</si>
  <si>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</si>
  <si>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</si>
  <si>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</si>
  <si>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</si>
  <si>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</si>
  <si>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</si>
  <si>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</si>
  <si>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</si>
  <si>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</si>
  <si>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</si>
  <si>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</si>
  <si>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</si>
  <si>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</si>
  <si>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</si>
  <si>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</si>
  <si>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</si>
  <si>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</si>
  <si>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</si>
  <si>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</si>
  <si>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</si>
  <si>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</si>
  <si>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</si>
  <si>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</si>
  <si>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</si>
  <si>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</si>
  <si>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</si>
  <si>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</si>
  <si>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</si>
  <si>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</si>
  <si>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</si>
  <si>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</si>
  <si>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</si>
  <si>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</si>
  <si>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</si>
  <si>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</si>
  <si>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</si>
  <si>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</si>
  <si>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</si>
  <si>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</si>
  <si>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</si>
  <si>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</si>
  <si>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</si>
  <si>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</si>
  <si>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</si>
  <si>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</si>
  <si>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</si>
  <si>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</si>
  <si>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</si>
  <si>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</si>
  <si>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</si>
  <si>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</si>
  <si>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</si>
  <si>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</si>
  <si>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</si>
  <si>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</si>
  <si>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</si>
  <si>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</si>
  <si>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</si>
  <si>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</si>
  <si>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</si>
  <si>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</si>
  <si>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</si>
  <si>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</si>
  <si>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</si>
  <si>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</si>
  <si>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</si>
  <si>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</si>
  <si>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</si>
  <si>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</si>
  <si>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</si>
  <si>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</si>
  <si>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</si>
  <si>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</si>
  <si>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</si>
  <si>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</si>
  <si>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</si>
  <si>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</si>
  <si>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</si>
  <si>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</si>
  <si>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</si>
  <si>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</si>
  <si>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</si>
  <si>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</si>
  <si>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</si>
  <si>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</si>
  <si>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</si>
  <si>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</si>
  <si>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</si>
  <si>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</si>
  <si>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</si>
  <si>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</si>
  <si>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</si>
  <si>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</si>
  <si>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</si>
  <si>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</si>
  <si>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</si>
  <si>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</si>
  <si>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</si>
  <si>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</si>
  <si>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</si>
  <si>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</si>
  <si>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</si>
  <si>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</si>
  <si>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</si>
  <si>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</si>
  <si>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</si>
  <si>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</si>
  <si>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</si>
  <si>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</si>
  <si>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</si>
  <si>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</si>
  <si>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</si>
  <si>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</si>
  <si>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</si>
  <si>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</si>
  <si>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</si>
  <si>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</si>
  <si>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</si>
  <si>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</si>
  <si>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</si>
  <si>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</si>
  <si>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</si>
  <si>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</si>
  <si>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</si>
  <si>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</si>
  <si>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</si>
  <si>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</si>
  <si>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</si>
  <si>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</si>
  <si>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</si>
  <si>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</si>
  <si>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</si>
  <si>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</si>
  <si>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</si>
  <si>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</si>
  <si>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</si>
  <si>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</si>
  <si>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</si>
  <si>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</si>
  <si>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</si>
  <si>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</si>
  <si>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</si>
  <si>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</si>
  <si>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</si>
  <si>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</si>
  <si>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</si>
  <si>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</si>
  <si>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</si>
  <si>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</si>
  <si>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</si>
  <si>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</si>
  <si>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</si>
  <si>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</si>
  <si>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</si>
  <si>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</si>
  <si>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</si>
  <si>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</si>
  <si>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</si>
  <si>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</si>
  <si>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</si>
  <si>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</si>
  <si>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</si>
  <si>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</si>
  <si>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</si>
  <si>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</si>
  <si>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</si>
  <si>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</si>
  <si>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</si>
  <si>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</si>
  <si>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</si>
  <si>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</si>
  <si>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</si>
  <si>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</si>
  <si>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</si>
  <si>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</si>
  <si>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</si>
  <si>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</si>
  <si>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</si>
  <si>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</si>
  <si>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</si>
  <si>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</si>
  <si>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</si>
  <si>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</si>
  <si>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</si>
  <si>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</si>
  <si>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</si>
  <si>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</si>
  <si>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</si>
  <si>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</si>
  <si>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</si>
  <si>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</si>
  <si>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</si>
  <si>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</si>
  <si>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</si>
  <si>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</si>
  <si>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</si>
  <si>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</si>
  <si>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</si>
  <si>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</si>
  <si>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</si>
  <si>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</si>
  <si>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</si>
  <si>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</si>
  <si>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</si>
  <si>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</si>
  <si>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</si>
  <si>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</si>
  <si>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</si>
  <si>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</si>
  <si>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</si>
  <si>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</si>
  <si>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</si>
  <si>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</si>
  <si>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</si>
  <si>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</si>
  <si>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</si>
  <si>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</si>
  <si>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</si>
  <si>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</si>
  <si>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</si>
  <si>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</si>
  <si>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</si>
  <si>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</si>
  <si>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</si>
  <si>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</si>
  <si>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</si>
  <si>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</si>
  <si>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</si>
  <si>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</si>
  <si>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</si>
  <si>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</si>
  <si>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</si>
  <si>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</si>
  <si>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</si>
  <si>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</si>
  <si>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</si>
  <si>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</si>
  <si>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</si>
  <si>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</si>
  <si>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</si>
  <si>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</si>
  <si>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</si>
  <si>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</si>
  <si>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</si>
  <si>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</si>
  <si>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</si>
  <si>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</si>
  <si>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</si>
  <si>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</si>
  <si>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</si>
  <si>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</si>
  <si>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</si>
  <si>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</si>
  <si>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</si>
  <si>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</si>
  <si>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</si>
  <si>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</si>
  <si>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</si>
  <si>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</si>
  <si>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</si>
  <si>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</si>
  <si>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</si>
  <si>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</si>
  <si>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</si>
  <si>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</si>
  <si>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</si>
  <si>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</si>
  <si>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</si>
  <si>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</si>
  <si>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</si>
  <si>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</si>
  <si>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</si>
  <si>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</si>
  <si>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</si>
  <si>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</si>
  <si>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</si>
  <si>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</si>
  <si>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</si>
  <si>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</si>
  <si>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</si>
  <si>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</si>
  <si>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</si>
  <si>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</si>
  <si>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</si>
  <si>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</si>
  <si>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</si>
  <si>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</si>
  <si>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</si>
  <si>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</si>
  <si>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</si>
  <si>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</si>
  <si>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</si>
  <si>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</si>
  <si>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</si>
  <si>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</si>
  <si>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</si>
  <si>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</si>
  <si>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</si>
  <si>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</si>
  <si>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</si>
  <si>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</si>
  <si>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</si>
  <si>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</si>
  <si>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</si>
  <si>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</si>
  <si>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</si>
  <si>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</si>
  <si>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</si>
  <si>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</si>
  <si>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</si>
  <si>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</si>
  <si>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</si>
  <si>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</si>
  <si>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</si>
  <si>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</si>
  <si>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</si>
  <si>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</si>
  <si>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</si>
  <si>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</si>
  <si>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</si>
  <si>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</si>
  <si>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</si>
  <si>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</si>
  <si>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</si>
  <si>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</si>
  <si>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</si>
  <si>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</si>
  <si>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</si>
  <si>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</si>
  <si>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</si>
  <si>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</si>
  <si>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</si>
  <si>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</si>
  <si>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</si>
  <si>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</si>
  <si>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</si>
  <si>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</si>
  <si>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</si>
  <si>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</si>
  <si>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</si>
  <si>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</si>
  <si>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</si>
  <si>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</si>
  <si>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</si>
  <si>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</si>
  <si>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</si>
  <si>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</si>
  <si>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</si>
  <si>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</si>
  <si>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</si>
  <si>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</si>
  <si>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</si>
  <si>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</si>
  <si>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</si>
  <si>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</si>
  <si>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</si>
  <si>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</si>
  <si>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</si>
  <si>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</si>
  <si>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</si>
  <si>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</si>
  <si>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</si>
  <si>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</si>
  <si>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</si>
  <si>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</si>
  <si>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</si>
  <si>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</si>
  <si>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</si>
  <si>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</si>
  <si>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</si>
  <si>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</si>
  <si>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</si>
  <si>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</si>
  <si>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</si>
  <si>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</si>
  <si>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</si>
  <si>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</si>
  <si>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</si>
  <si>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</si>
  <si>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</si>
  <si>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</si>
  <si>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</si>
  <si>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</si>
  <si>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</si>
  <si>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</si>
  <si>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</si>
  <si>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</si>
  <si>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</si>
  <si>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</si>
  <si>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</si>
  <si>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</si>
  <si>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</si>
  <si>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</si>
  <si>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</si>
  <si>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</si>
  <si>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</si>
  <si>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</si>
  <si>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</si>
  <si>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</si>
  <si>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</si>
  <si>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</si>
  <si>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</si>
  <si>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</si>
  <si>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</si>
  <si>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</si>
  <si>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</si>
  <si>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</si>
  <si>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</si>
  <si>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</si>
  <si>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</si>
  <si>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</si>
  <si>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</si>
  <si>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</si>
  <si>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</si>
  <si>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</si>
  <si>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</si>
  <si>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</si>
  <si>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</si>
  <si>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</si>
  <si>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</si>
  <si>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</si>
  <si>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</si>
  <si>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</si>
  <si>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</si>
  <si>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</si>
  <si>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</si>
  <si>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</si>
  <si>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</si>
  <si>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</si>
  <si>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</si>
  <si>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</si>
  <si>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</si>
  <si>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</si>
  <si>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</si>
  <si>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</si>
  <si>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</si>
  <si>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</si>
  <si>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</si>
  <si>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</si>
  <si>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</si>
  <si>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</si>
  <si>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</si>
  <si>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</si>
  <si>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</si>
  <si>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</si>
  <si>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</si>
  <si>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</si>
  <si>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</si>
  <si>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</si>
  <si>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</si>
  <si>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</si>
  <si>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</si>
  <si>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</si>
  <si>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</si>
  <si>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</si>
  <si>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</si>
  <si>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</si>
  <si>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</si>
  <si>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</si>
  <si>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</si>
  <si>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</si>
  <si>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</si>
  <si>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</si>
  <si>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</si>
  <si>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</si>
  <si>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</si>
  <si>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</si>
  <si>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</si>
  <si>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</si>
  <si>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</si>
  <si>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</si>
  <si>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</si>
  <si>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</si>
  <si>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</si>
  <si>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</si>
  <si>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</si>
  <si>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</si>
  <si>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</si>
  <si>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</si>
  <si>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</si>
  <si>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</si>
  <si>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</si>
  <si>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</si>
  <si>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</si>
  <si>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</si>
  <si>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</si>
  <si>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</si>
  <si>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</si>
  <si>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</si>
  <si>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</si>
  <si>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</si>
  <si>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</si>
  <si>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</si>
  <si>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</si>
  <si>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</si>
  <si>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</si>
  <si>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</si>
  <si>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</si>
  <si>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</si>
  <si>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</si>
  <si>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</si>
  <si>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</si>
  <si>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</si>
  <si>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</si>
  <si>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</si>
  <si>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</si>
  <si>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</si>
  <si>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</si>
  <si>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</si>
  <si>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</si>
  <si>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</si>
  <si>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</si>
  <si>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</si>
  <si>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</si>
  <si>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</si>
  <si>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</si>
  <si>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</si>
  <si>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</si>
  <si>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</si>
  <si>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</si>
  <si>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</si>
  <si>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</si>
  <si>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</si>
  <si>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</si>
  <si>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</si>
  <si>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</si>
  <si>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</si>
  <si>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</si>
  <si>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</si>
  <si>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</si>
  <si>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</si>
  <si>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</si>
  <si>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</si>
  <si>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</si>
  <si>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</si>
  <si>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</si>
  <si>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</si>
  <si>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</si>
  <si>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</si>
  <si>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</si>
  <si>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</si>
  <si>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</si>
  <si>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</si>
  <si>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</si>
  <si>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</si>
  <si>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</si>
  <si>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</si>
  <si>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</si>
  <si>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</si>
  <si>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</si>
  <si>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</si>
  <si>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</si>
  <si>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</si>
  <si>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</si>
  <si>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</si>
  <si>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</si>
  <si>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</si>
  <si>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</si>
  <si>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</si>
  <si>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</si>
  <si>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</si>
  <si>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</si>
  <si>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</si>
  <si>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</si>
  <si>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</si>
  <si>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</si>
  <si>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</si>
  <si>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</si>
  <si>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</si>
  <si>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</si>
  <si>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</si>
  <si>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</si>
  <si>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</si>
  <si>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</si>
  <si>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</si>
  <si>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</si>
  <si>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</si>
  <si>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</si>
  <si>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</si>
  <si>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</si>
  <si>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</si>
  <si>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</si>
  <si>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</si>
  <si>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</si>
  <si>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</si>
  <si>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</si>
  <si>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</si>
  <si>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</si>
  <si>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</si>
  <si>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</si>
  <si>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</si>
  <si>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</si>
  <si>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</si>
  <si>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</si>
  <si>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</si>
  <si>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</si>
  <si>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</si>
  <si>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</si>
  <si>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</si>
  <si>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</si>
  <si>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</si>
  <si>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</si>
  <si>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</si>
  <si>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</si>
  <si>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</si>
  <si>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</si>
  <si>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</si>
  <si>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</si>
  <si>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</si>
  <si>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</si>
  <si>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</si>
  <si>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</si>
  <si>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</si>
  <si>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</si>
  <si>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</si>
  <si>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</si>
  <si>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</si>
  <si>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</si>
  <si>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</si>
  <si>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</si>
  <si>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</si>
  <si>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</si>
  <si>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</si>
  <si>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</si>
  <si>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</si>
  <si>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</si>
  <si>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</si>
  <si>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</si>
  <si>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</si>
  <si>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</si>
  <si>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</si>
  <si>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</si>
  <si>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</si>
  <si>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</si>
  <si>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</si>
  <si>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</si>
  <si>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</si>
  <si>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</si>
  <si>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</si>
  <si>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</si>
  <si>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</si>
  <si>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</si>
  <si>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</si>
  <si>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</si>
  <si>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</si>
  <si>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</si>
  <si>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</si>
  <si>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</si>
  <si>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</si>
  <si>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</si>
  <si>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</si>
  <si>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</si>
  <si>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</si>
  <si>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</si>
  <si>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</si>
  <si>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</si>
  <si>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</si>
  <si>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</si>
  <si>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</si>
  <si>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</si>
  <si>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</si>
  <si>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</si>
  <si>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</si>
  <si>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</si>
  <si>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</si>
  <si>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</si>
  <si>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</si>
  <si>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</si>
  <si>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</si>
  <si>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</si>
  <si>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</si>
  <si>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</si>
  <si>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</si>
  <si>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</si>
  <si>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</si>
  <si>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</si>
  <si>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</si>
  <si>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</si>
  <si>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</si>
  <si>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</si>
  <si>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</si>
  <si>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</si>
  <si>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</si>
  <si>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</si>
  <si>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</si>
  <si>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</si>
  <si>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</si>
  <si>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</si>
  <si>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</si>
  <si>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</si>
  <si>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</si>
  <si>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</si>
  <si>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</si>
  <si>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</si>
  <si>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</si>
  <si>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</si>
  <si>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</si>
  <si>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</si>
  <si>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</si>
  <si>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</si>
  <si>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</si>
  <si>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</si>
  <si>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</si>
  <si>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</si>
  <si>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</si>
  <si>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</si>
  <si>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</si>
  <si>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</si>
  <si>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</si>
  <si>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</si>
  <si>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</si>
  <si>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</si>
  <si>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</si>
  <si>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</si>
  <si>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</si>
  <si>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</si>
  <si>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</si>
  <si>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</si>
  <si>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</si>
  <si>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</si>
  <si>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</si>
  <si>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</si>
  <si>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</si>
  <si>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</si>
  <si>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</si>
  <si>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</si>
  <si>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</si>
  <si>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</si>
  <si>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</si>
  <si>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</si>
  <si>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</si>
  <si>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</si>
  <si>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</si>
  <si>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</si>
  <si>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</si>
  <si>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</si>
  <si>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</si>
  <si>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</si>
  <si>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</si>
  <si>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</si>
  <si>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</si>
  <si>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</si>
  <si>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</si>
  <si>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</si>
  <si>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</si>
  <si>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</si>
  <si>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</si>
  <si>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</si>
  <si>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</si>
  <si>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</si>
  <si>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</si>
  <si>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</si>
  <si>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</si>
  <si>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</si>
  <si>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</si>
  <si>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</si>
  <si>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</si>
  <si>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</si>
  <si>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</si>
  <si>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</si>
  <si>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</si>
  <si>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</si>
  <si>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</si>
  <si>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</si>
  <si>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</si>
  <si>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</si>
  <si>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</si>
  <si>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</si>
  <si>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</si>
  <si>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</si>
  <si>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</si>
  <si>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</si>
  <si>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</si>
  <si>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</si>
  <si>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</si>
  <si>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</si>
  <si>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</si>
  <si>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</si>
  <si>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</si>
  <si>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</si>
  <si>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</si>
  <si>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</si>
  <si>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</si>
  <si>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</si>
  <si>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</si>
  <si>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</si>
  <si>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</si>
  <si>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</si>
  <si>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</si>
  <si>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</si>
  <si>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</si>
  <si>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</si>
  <si>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</si>
  <si>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</si>
  <si>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</si>
  <si>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</si>
  <si>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</si>
  <si>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</si>
  <si>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</si>
  <si>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</si>
  <si>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</si>
  <si>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</si>
  <si>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</si>
  <si>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</si>
  <si>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</si>
  <si>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</si>
  <si>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</si>
  <si>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</si>
  <si>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</si>
  <si>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</si>
  <si>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</si>
  <si>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</si>
  <si>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</si>
  <si>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</si>
  <si>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</si>
  <si>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</si>
  <si>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</si>
  <si>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</si>
  <si>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</si>
  <si>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</si>
  <si>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</si>
  <si>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</si>
  <si>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</si>
  <si>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</si>
  <si>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</si>
  <si>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</si>
  <si>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</si>
  <si>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</si>
  <si>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</si>
  <si>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</si>
  <si>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</si>
  <si>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</si>
  <si>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</si>
  <si>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</si>
  <si>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</si>
  <si>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</si>
  <si>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</si>
  <si>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</si>
  <si>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</si>
  <si>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</si>
  <si>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</si>
  <si>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</si>
  <si>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</si>
  <si>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</si>
  <si>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</si>
  <si>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</si>
  <si>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</si>
  <si>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</si>
  <si>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</si>
  <si>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</si>
  <si>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</si>
  <si>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</si>
  <si>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</si>
  <si>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</si>
  <si>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</si>
  <si>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</si>
  <si>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</si>
  <si>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</si>
  <si>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</si>
  <si>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</si>
  <si>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</si>
  <si>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</si>
  <si>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</si>
  <si>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</si>
  <si>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</si>
  <si>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</si>
  <si>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</si>
  <si>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</si>
  <si>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</si>
  <si>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</si>
  <si>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</si>
  <si>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</si>
  <si>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</si>
  <si>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</si>
  <si>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</si>
  <si>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</si>
  <si>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</si>
  <si>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</si>
  <si>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</si>
  <si>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</si>
  <si>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</si>
  <si>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</si>
  <si>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</si>
  <si>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</si>
  <si>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</si>
  <si>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</si>
  <si>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</si>
  <si>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</si>
  <si>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</si>
  <si>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</si>
  <si>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</si>
  <si>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</si>
  <si>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</si>
  <si>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</si>
  <si>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</si>
  <si>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</si>
  <si>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</si>
  <si>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</si>
  <si>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</si>
  <si>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</si>
  <si>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</si>
  <si>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</si>
  <si>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</si>
  <si>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</si>
  <si>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</si>
  <si>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</si>
  <si>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</si>
  <si>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</si>
  <si>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</si>
  <si>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</si>
  <si>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</si>
  <si>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</si>
  <si>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</si>
  <si>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</si>
  <si>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</si>
  <si>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</si>
  <si>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</si>
  <si>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</si>
  <si>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</si>
  <si>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</si>
  <si>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</si>
  <si>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</si>
  <si>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</si>
  <si>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</si>
  <si>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</si>
  <si>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</si>
  <si>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</si>
  <si>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</si>
  <si>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</si>
  <si>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</si>
  <si>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</si>
  <si>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</si>
  <si>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</si>
  <si>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</si>
  <si>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</si>
  <si>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</si>
  <si>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</si>
  <si>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</si>
  <si>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</si>
  <si>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</si>
  <si>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</si>
  <si>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</si>
  <si>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</si>
  <si>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</si>
  <si>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</si>
  <si>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</si>
  <si>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</si>
  <si>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</si>
  <si>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</si>
  <si>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</si>
  <si>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</si>
  <si>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</si>
  <si>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</si>
  <si>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</si>
  <si>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</si>
  <si>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</si>
  <si>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</si>
  <si>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</si>
  <si>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</si>
  <si>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</si>
  <si>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</si>
  <si>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</si>
  <si>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</si>
  <si>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</si>
  <si>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</si>
  <si>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</si>
  <si>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</si>
  <si>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</si>
  <si>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</si>
  <si>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</si>
  <si>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</si>
  <si>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</si>
  <si>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</si>
  <si>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</si>
  <si>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</si>
  <si>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</si>
  <si>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</si>
  <si>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</si>
  <si>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</si>
  <si>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</si>
  <si>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</si>
  <si>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</si>
  <si>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</si>
  <si>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</si>
  <si>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</si>
  <si>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</si>
  <si>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</si>
  <si>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</si>
  <si>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</si>
  <si>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</si>
  <si>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</si>
  <si>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</si>
  <si>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</si>
  <si>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</si>
  <si>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</si>
  <si>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</si>
  <si>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</si>
  <si>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</si>
  <si>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</si>
  <si>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</si>
  <si>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</si>
  <si>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</si>
  <si>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</si>
  <si>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</si>
  <si>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</si>
  <si>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</si>
  <si>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</si>
  <si>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</si>
  <si>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</si>
  <si>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</si>
  <si>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</si>
  <si>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</si>
  <si>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</si>
  <si>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</si>
  <si>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</si>
  <si>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</si>
  <si>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</si>
  <si>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</si>
  <si>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</si>
  <si>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</si>
  <si>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</si>
  <si>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</si>
  <si>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</si>
  <si>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</si>
  <si>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</si>
  <si>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</si>
  <si>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</si>
  <si>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</si>
  <si>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</si>
  <si>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</si>
  <si>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</si>
  <si>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</si>
  <si>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</si>
  <si>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</si>
  <si>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</si>
  <si>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</si>
  <si>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</si>
  <si>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</si>
  <si>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</si>
  <si>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</si>
  <si>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</si>
  <si>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</si>
  <si>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</si>
  <si>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</si>
  <si>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</si>
  <si>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</si>
  <si>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</si>
  <si>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</si>
  <si>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</si>
  <si>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</si>
  <si>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</si>
  <si>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</si>
  <si>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</si>
  <si>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</si>
  <si>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</si>
  <si>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</si>
  <si>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</si>
  <si>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</si>
  <si>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</si>
  <si>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</si>
  <si>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</si>
  <si>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</si>
  <si>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</si>
  <si>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</si>
  <si>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</si>
  <si>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</si>
  <si>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</si>
  <si>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</si>
  <si>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</si>
  <si>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</si>
  <si>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</si>
  <si>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</si>
  <si>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</si>
  <si>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</si>
  <si>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</si>
  <si>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</si>
  <si>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</si>
  <si>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</si>
  <si>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</si>
  <si>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</si>
  <si>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</si>
  <si>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</si>
  <si>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</si>
  <si>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</si>
  <si>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</si>
  <si>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</si>
  <si>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</si>
  <si>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</si>
  <si>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</si>
  <si>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</si>
  <si>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</si>
  <si>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</si>
  <si>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</si>
  <si>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</si>
  <si>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</si>
  <si>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</si>
  <si>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</si>
  <si>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</si>
  <si>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</si>
  <si>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</si>
  <si>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</si>
  <si>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</si>
  <si>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</si>
  <si>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</si>
  <si>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</si>
  <si>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</si>
  <si>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</si>
  <si>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</si>
  <si>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</si>
  <si>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</si>
  <si>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</si>
  <si>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</si>
  <si>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</si>
  <si>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</si>
  <si>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</si>
  <si>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</si>
  <si>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</si>
  <si>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</si>
  <si>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</si>
  <si>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</si>
  <si>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</si>
  <si>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</si>
  <si>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</si>
  <si>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</si>
  <si>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</si>
  <si>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</si>
  <si>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</si>
  <si>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</si>
  <si>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</si>
  <si>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</si>
  <si>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</si>
  <si>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</si>
  <si>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</si>
  <si>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</si>
  <si>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</si>
  <si>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</si>
  <si>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</si>
  <si>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</si>
  <si>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</si>
  <si>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</si>
  <si>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</si>
  <si>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</si>
  <si>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</si>
  <si>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</si>
  <si>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</si>
  <si>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</si>
  <si>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</si>
  <si>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</si>
  <si>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</si>
  <si>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</si>
  <si>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</si>
  <si>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</si>
  <si>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</si>
  <si>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</si>
  <si>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</si>
  <si>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</si>
  <si>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</si>
  <si>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</si>
  <si>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</si>
  <si>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</si>
  <si>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</si>
  <si>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</si>
  <si>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</si>
  <si>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</si>
  <si>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</si>
  <si>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</si>
  <si>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</si>
  <si>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</si>
  <si>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</si>
  <si>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</si>
  <si>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</si>
  <si>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</si>
  <si>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</si>
  <si>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</si>
  <si>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</si>
  <si>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</si>
  <si>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</si>
  <si>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</si>
  <si>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</si>
  <si>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</si>
  <si>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</si>
  <si>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</si>
  <si>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</si>
  <si>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</si>
  <si>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</si>
  <si>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</si>
  <si>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</si>
  <si>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</si>
  <si>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</si>
  <si>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</si>
  <si>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</si>
  <si>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</si>
  <si>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</si>
  <si>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</si>
  <si>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</si>
  <si>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</si>
  <si>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</si>
  <si>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</si>
  <si>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</si>
  <si>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</si>
  <si>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</si>
  <si>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</si>
  <si>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</si>
  <si>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</si>
  <si>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</si>
  <si>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</si>
  <si>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</si>
  <si>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</si>
  <si>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</si>
  <si>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</si>
  <si>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</si>
  <si>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</si>
  <si>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</si>
  <si>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</si>
  <si>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</si>
  <si>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</si>
  <si>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</si>
  <si>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</si>
  <si>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</si>
  <si>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</si>
  <si>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</si>
  <si>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</si>
  <si>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</si>
  <si>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</si>
  <si>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</si>
  <si>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</si>
  <si>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</si>
  <si>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</si>
  <si>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</si>
  <si>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</si>
  <si>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</si>
  <si>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</si>
  <si>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</si>
  <si>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</si>
  <si>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</si>
  <si>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</si>
  <si>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</si>
  <si>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</si>
  <si>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</si>
  <si>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</si>
  <si>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</si>
  <si>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</si>
  <si>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</si>
  <si>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</si>
  <si>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</si>
  <si>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</si>
  <si>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</si>
  <si>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</si>
  <si>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</si>
  <si>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</si>
  <si>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</si>
  <si>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</si>
  <si>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</si>
  <si>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</si>
  <si>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</si>
  <si>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</si>
  <si>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</si>
  <si>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</si>
  <si>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</si>
  <si>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</si>
  <si>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</si>
  <si>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</si>
  <si>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</si>
  <si>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</si>
  <si>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</si>
  <si>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</si>
  <si>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</si>
  <si>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</si>
  <si>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</si>
  <si>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</si>
  <si>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</si>
  <si>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</si>
  <si>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</si>
  <si>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</si>
  <si>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</si>
  <si>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</si>
  <si>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</si>
  <si>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</si>
  <si>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</si>
  <si>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</si>
  <si>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</si>
  <si>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</si>
  <si>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</si>
  <si>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</si>
  <si>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</si>
  <si>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</si>
  <si>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</si>
  <si>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</si>
  <si>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</si>
  <si>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</si>
  <si>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</si>
  <si>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</si>
  <si>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</si>
  <si>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</si>
  <si>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</si>
  <si>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</si>
  <si>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</si>
  <si>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</si>
  <si>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</si>
  <si>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</si>
  <si>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</si>
  <si>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</si>
  <si>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</si>
  <si>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</si>
  <si>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</si>
  <si>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</si>
  <si>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</si>
  <si>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</si>
  <si>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</si>
  <si>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</si>
  <si>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</si>
  <si>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</si>
  <si>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</si>
  <si>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</si>
  <si>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</si>
  <si>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</si>
  <si>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</si>
  <si>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</si>
  <si>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</si>
  <si>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</si>
  <si>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</si>
  <si>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</si>
  <si>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</si>
  <si>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</si>
  <si>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</si>
  <si>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</si>
  <si>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</si>
  <si>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</si>
  <si>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</si>
  <si>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</si>
  <si>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</si>
  <si>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</si>
  <si>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</si>
  <si>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</si>
  <si>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</si>
  <si>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</si>
  <si>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</si>
  <si>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</si>
  <si>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</si>
  <si>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</si>
  <si>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</si>
  <si>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</si>
  <si>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</si>
  <si>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</si>
  <si>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</si>
  <si>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</si>
  <si>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</si>
  <si>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</si>
  <si>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</si>
  <si>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</si>
  <si>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</si>
  <si>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</si>
  <si>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</si>
  <si>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</si>
  <si>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</si>
  <si>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</si>
  <si>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</si>
  <si>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</si>
  <si>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</si>
  <si>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</si>
  <si>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</si>
  <si>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</si>
  <si>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</si>
  <si>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</si>
  <si>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</si>
  <si>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</si>
  <si>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</si>
  <si>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</si>
  <si>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</si>
  <si>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</si>
  <si>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</si>
  <si>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</si>
  <si>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</si>
  <si>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</si>
  <si>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</si>
  <si>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</si>
  <si>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</si>
  <si>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</si>
  <si>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</si>
  <si>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</si>
  <si>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</si>
  <si>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</si>
  <si>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</si>
  <si>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</si>
  <si>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</si>
  <si>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</si>
  <si>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</si>
  <si>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</si>
  <si>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</si>
  <si>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</si>
  <si>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</si>
  <si>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</si>
  <si>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</si>
  <si>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</si>
  <si>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</si>
  <si>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</si>
  <si>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</si>
  <si>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</si>
  <si>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</si>
  <si>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</si>
  <si>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</si>
  <si>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</si>
  <si>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</si>
  <si>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</si>
  <si>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</si>
  <si>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</si>
  <si>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</si>
  <si>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</si>
  <si>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</si>
  <si>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</si>
  <si>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</si>
  <si>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</si>
  <si>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</si>
  <si>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</si>
  <si>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</si>
  <si>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</si>
  <si>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</si>
  <si>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</si>
  <si>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</si>
  <si>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</si>
  <si>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</si>
  <si>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</si>
  <si>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</si>
  <si>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</si>
  <si>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</si>
  <si>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</si>
  <si>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</si>
  <si>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</si>
  <si>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</si>
  <si>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</si>
  <si>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</si>
  <si>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</si>
  <si>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</si>
  <si>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</si>
  <si>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</si>
  <si>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</si>
  <si>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</si>
  <si>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</si>
  <si>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</si>
  <si>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</si>
  <si>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</si>
  <si>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</si>
  <si>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</si>
  <si>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</si>
  <si>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</si>
  <si>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</si>
  <si>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</si>
  <si>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</si>
  <si>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</si>
  <si>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</si>
  <si>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</si>
  <si>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</si>
  <si>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</si>
  <si>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</si>
  <si>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</si>
  <si>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</si>
  <si>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</si>
  <si>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</si>
  <si>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</si>
  <si>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</si>
  <si>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</si>
  <si>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</si>
  <si>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</si>
  <si>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</si>
  <si>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</si>
  <si>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</si>
  <si>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</si>
  <si>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</si>
  <si>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</si>
  <si>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</si>
  <si>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</si>
  <si>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</si>
  <si>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</si>
  <si>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</si>
  <si>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</si>
  <si>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</si>
  <si>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</si>
  <si>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</si>
  <si>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</si>
  <si>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</si>
  <si>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</si>
  <si>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</si>
  <si>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</si>
  <si>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</si>
  <si>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</si>
  <si>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</si>
  <si>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</si>
  <si>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</si>
  <si>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</si>
  <si>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</si>
  <si>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</si>
  <si>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</si>
  <si>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</si>
  <si>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</si>
  <si>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</si>
  <si>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</si>
  <si>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</si>
  <si>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</si>
  <si>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</si>
  <si>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</si>
  <si>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</si>
  <si>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</si>
  <si>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</si>
  <si>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</si>
  <si>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</si>
  <si>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</si>
  <si>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</si>
  <si>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</si>
  <si>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</si>
  <si>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</si>
  <si>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</si>
  <si>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</si>
  <si>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</si>
  <si>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</si>
  <si>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</si>
  <si>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</si>
  <si>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</si>
  <si>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</si>
  <si>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</si>
  <si>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</si>
  <si>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</si>
  <si>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</si>
  <si>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</si>
  <si>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</si>
  <si>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</si>
  <si>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</si>
  <si>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</si>
  <si>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</si>
  <si>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</si>
  <si>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</si>
  <si>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</si>
  <si>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</si>
  <si>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</si>
  <si>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</si>
  <si>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</si>
  <si>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</si>
  <si>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</si>
  <si>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</si>
  <si>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</si>
  <si>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</si>
  <si>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</si>
  <si>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</si>
  <si>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</si>
  <si>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</si>
  <si>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</si>
  <si>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</si>
  <si>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</si>
  <si>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</si>
  <si>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</si>
  <si>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</si>
  <si>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</si>
  <si>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</si>
  <si>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</si>
  <si>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</si>
  <si>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</si>
  <si>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</si>
  <si>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</si>
  <si>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</si>
  <si>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</si>
  <si>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</si>
  <si>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</si>
  <si>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</si>
  <si>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</si>
  <si>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</si>
  <si>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</si>
  <si>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</si>
  <si>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</si>
  <si>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</si>
  <si>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</si>
  <si>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</si>
  <si>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</si>
  <si>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</si>
  <si>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</si>
  <si>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</si>
  <si>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</si>
  <si>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</si>
  <si>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</si>
  <si>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</si>
  <si>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</si>
  <si>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</si>
  <si>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</si>
  <si>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</si>
  <si>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</si>
  <si>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</si>
  <si>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</si>
  <si>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</si>
  <si>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</si>
  <si>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</si>
  <si>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</si>
  <si>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</si>
  <si>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</si>
  <si>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</si>
  <si>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</si>
  <si>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</si>
  <si>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</si>
  <si>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</si>
  <si>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</si>
  <si>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</si>
  <si>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</si>
  <si>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</si>
  <si>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</si>
  <si>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</si>
  <si>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</si>
  <si>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</si>
  <si>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</si>
  <si>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</si>
  <si>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</si>
  <si>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</si>
  <si>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</si>
  <si>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</si>
  <si>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</si>
  <si>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</si>
  <si>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</si>
  <si>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</si>
  <si>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</si>
  <si>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</si>
  <si>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</si>
  <si>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</si>
  <si>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</si>
  <si>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</si>
  <si>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</si>
  <si>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</si>
  <si>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</si>
  <si>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</si>
  <si>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</si>
  <si>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</si>
  <si>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</si>
  <si>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</si>
  <si>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</si>
  <si>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</si>
  <si>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</si>
  <si>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</si>
  <si>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</si>
  <si>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</si>
  <si>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</si>
  <si>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</si>
  <si>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</si>
  <si>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</si>
  <si>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</si>
  <si>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</si>
  <si>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</si>
  <si>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</si>
  <si>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</si>
  <si>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</si>
  <si>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</si>
  <si>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</si>
  <si>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</si>
  <si>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</si>
  <si>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</si>
  <si>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</si>
  <si>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</si>
  <si>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</si>
  <si>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</si>
  <si>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</si>
  <si>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</si>
  <si>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</si>
  <si>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</si>
  <si>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</si>
  <si>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</si>
  <si>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</si>
  <si>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</si>
  <si>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</si>
  <si>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</si>
  <si>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</si>
  <si>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</si>
  <si>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</si>
  <si>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</si>
  <si>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</si>
  <si>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</si>
  <si>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</si>
  <si>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</si>
  <si>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</si>
  <si>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</si>
  <si>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</si>
  <si>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</si>
  <si>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</si>
  <si>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</si>
  <si>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</si>
  <si>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</si>
  <si>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</si>
  <si>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</si>
  <si>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</si>
  <si>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</si>
  <si>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</si>
  <si>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</si>
  <si>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</si>
  <si>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</si>
  <si>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</si>
  <si>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</si>
  <si>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</si>
  <si>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</si>
  <si>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</si>
  <si>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</si>
  <si>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</si>
  <si>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</si>
  <si>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</si>
  <si>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</si>
  <si>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</si>
  <si>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</si>
  <si>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</si>
  <si>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</si>
  <si>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</si>
  <si>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</si>
  <si>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</si>
  <si>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</si>
  <si>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</si>
  <si>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</si>
  <si>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</si>
  <si>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</si>
  <si>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</si>
  <si>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</si>
  <si>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</si>
  <si>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</si>
  <si>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</si>
  <si>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</si>
  <si>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</si>
  <si>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</si>
  <si>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</si>
  <si>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</si>
  <si>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</si>
  <si>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</si>
  <si>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</si>
  <si>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</si>
  <si>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</si>
  <si>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</si>
  <si>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</si>
  <si>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</si>
  <si>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</si>
  <si>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</si>
  <si>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</si>
  <si>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</si>
  <si>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</si>
  <si>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</si>
  <si>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</si>
  <si>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</si>
  <si>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</si>
  <si>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</si>
  <si>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</si>
  <si>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</si>
  <si>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</si>
  <si>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</si>
  <si>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</si>
  <si>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</si>
  <si>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</si>
  <si>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</si>
  <si>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</si>
  <si>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</si>
  <si>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</si>
  <si>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</si>
  <si>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</si>
  <si>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</si>
  <si>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</si>
  <si>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</si>
  <si>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</si>
  <si>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</si>
  <si>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</si>
  <si>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</si>
  <si>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</si>
  <si>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</si>
  <si>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</si>
  <si>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</si>
  <si>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</si>
  <si>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</si>
  <si>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</si>
  <si>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</si>
  <si>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</si>
  <si>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</si>
  <si>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</si>
  <si>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</si>
  <si>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</si>
  <si>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</si>
  <si>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</si>
  <si>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</si>
  <si>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</si>
  <si>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</si>
  <si>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</si>
  <si>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</si>
  <si>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</si>
  <si>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</si>
  <si>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</si>
  <si>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</si>
  <si>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</si>
  <si>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</si>
  <si>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</si>
  <si>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</si>
  <si>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</si>
  <si>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</si>
  <si>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</si>
  <si>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</si>
  <si>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</si>
  <si>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</si>
  <si>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</si>
  <si>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</si>
  <si>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</si>
  <si>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</si>
  <si>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</si>
  <si>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</si>
  <si>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</si>
  <si>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</si>
  <si>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</si>
  <si>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</si>
  <si>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</si>
  <si>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</si>
  <si>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</si>
  <si>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</si>
  <si>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</si>
  <si>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</si>
  <si>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</si>
  <si>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</si>
  <si>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</si>
  <si>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</si>
  <si>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</si>
  <si>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</si>
  <si>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</si>
  <si>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</si>
  <si>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</si>
  <si>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</si>
  <si>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</si>
  <si>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</si>
  <si>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</si>
  <si>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</si>
  <si>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</si>
  <si>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</si>
  <si>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</si>
  <si>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</si>
  <si>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</si>
  <si>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</si>
  <si>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</si>
  <si>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</si>
  <si>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</si>
  <si>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</si>
  <si>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</si>
  <si>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</si>
  <si>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</si>
  <si>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</si>
  <si>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</si>
  <si>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</si>
  <si>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</si>
  <si>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</si>
  <si>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</si>
  <si>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</si>
  <si>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</si>
  <si>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</si>
  <si>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</si>
  <si>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</si>
  <si>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</si>
  <si>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</si>
  <si>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</si>
  <si>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</si>
  <si>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</si>
  <si>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</si>
  <si>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</si>
  <si>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</si>
  <si>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</si>
  <si>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</si>
  <si>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</si>
  <si>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</si>
  <si>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</si>
  <si>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</si>
  <si>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</si>
  <si>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</si>
  <si>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</si>
  <si>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</si>
  <si>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</si>
  <si>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</si>
  <si>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</si>
  <si>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</si>
  <si>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</si>
  <si>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</si>
  <si>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</si>
  <si>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</si>
  <si>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</si>
  <si>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</si>
  <si>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</si>
  <si>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</si>
  <si>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</si>
  <si>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</si>
  <si>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</si>
  <si>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</si>
  <si>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</si>
  <si>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</si>
  <si>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</si>
  <si>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</si>
  <si>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</si>
  <si>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</si>
  <si>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</si>
  <si>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</si>
  <si>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</si>
  <si>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</si>
  <si>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</si>
  <si>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</si>
  <si>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</si>
  <si>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</si>
  <si>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</si>
  <si>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</si>
  <si>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</si>
  <si>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</si>
  <si>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</si>
  <si>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</si>
  <si>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</si>
  <si>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</si>
  <si>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</si>
  <si>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</si>
  <si>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</si>
  <si>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</si>
  <si>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</si>
  <si>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</si>
  <si>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</si>
  <si>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</si>
  <si>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</si>
  <si>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</si>
  <si>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</si>
  <si>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</si>
  <si>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</si>
  <si>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</si>
  <si>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</si>
  <si>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</si>
  <si>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</si>
  <si>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</si>
  <si>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</si>
  <si>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</si>
  <si>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</si>
  <si>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</si>
  <si>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</si>
  <si>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</si>
  <si>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</si>
  <si>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</si>
  <si>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</si>
  <si>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</si>
  <si>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</si>
  <si>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</si>
  <si>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</si>
  <si>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</si>
  <si>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</si>
  <si>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</si>
  <si>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</si>
  <si>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</si>
  <si>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</si>
  <si>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</si>
  <si>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</si>
  <si>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</si>
  <si>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</si>
  <si>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</si>
  <si>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</si>
  <si>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</si>
  <si>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</si>
  <si>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</si>
  <si>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</si>
  <si>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</si>
  <si>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</si>
  <si>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</si>
  <si>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</si>
  <si>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</si>
  <si>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</si>
  <si>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</si>
  <si>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</si>
  <si>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</si>
  <si>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</si>
  <si>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</si>
  <si>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</si>
  <si>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</si>
  <si>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</si>
  <si>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</si>
  <si>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</si>
  <si>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</si>
  <si>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</si>
  <si>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</si>
  <si>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</si>
  <si>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</si>
  <si>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</si>
  <si>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</si>
  <si>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</si>
  <si>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</si>
  <si>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</si>
  <si>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</si>
  <si>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</si>
  <si>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</si>
  <si>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</si>
  <si>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</si>
  <si>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</si>
  <si>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</si>
  <si>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</si>
  <si>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</si>
  <si>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</si>
  <si>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</si>
  <si>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</si>
  <si>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</si>
  <si>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</si>
  <si>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</si>
  <si>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</si>
  <si>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</si>
  <si>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</si>
  <si>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</si>
  <si>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</si>
  <si>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</si>
  <si>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</si>
  <si>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</si>
  <si>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</si>
  <si>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</si>
  <si>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</si>
  <si>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</si>
  <si>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</si>
  <si>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</si>
  <si>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</si>
  <si>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</si>
  <si>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</si>
  <si>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</si>
  <si>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</si>
  <si>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</si>
  <si>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</si>
  <si>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</si>
  <si>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</si>
  <si>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</si>
  <si>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</si>
  <si>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</si>
  <si>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</si>
  <si>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</si>
  <si>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</si>
  <si>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</si>
  <si>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</si>
  <si>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</si>
  <si>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</si>
  <si>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</si>
  <si>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</si>
  <si>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</si>
  <si>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</si>
  <si>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</si>
  <si>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</si>
  <si>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</si>
  <si>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</si>
  <si>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</si>
  <si>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</si>
  <si>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</si>
  <si>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</si>
  <si>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</si>
  <si>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</si>
  <si>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</si>
  <si>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</si>
  <si>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</si>
  <si>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</si>
  <si>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</si>
  <si>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</si>
  <si>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</si>
  <si>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</si>
  <si>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</si>
  <si>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</si>
  <si>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</si>
  <si>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</si>
  <si>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</si>
  <si>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</si>
  <si>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</si>
  <si>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</si>
  <si>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</si>
  <si>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</si>
  <si>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</si>
  <si>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</si>
  <si>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</si>
  <si>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</si>
  <si>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</si>
  <si>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</si>
  <si>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</si>
  <si>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</si>
  <si>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</si>
  <si>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</si>
  <si>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</si>
  <si>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</si>
  <si>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</si>
  <si>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</si>
  <si>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</si>
  <si>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</si>
  <si>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</si>
  <si>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</si>
  <si>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</si>
  <si>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</si>
  <si>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</si>
  <si>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</si>
  <si>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</si>
  <si>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</si>
  <si>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</si>
  <si>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</si>
  <si>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</si>
  <si>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</si>
  <si>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</si>
  <si>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</si>
  <si>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</si>
  <si>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</si>
  <si>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</si>
  <si>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</si>
  <si>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</si>
  <si>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</si>
  <si>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</si>
  <si>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</si>
  <si>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</si>
  <si>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</si>
  <si>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</si>
  <si>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</si>
  <si>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</si>
  <si>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</si>
  <si>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</si>
  <si>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</si>
  <si>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</si>
  <si>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</si>
  <si>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</si>
  <si>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</si>
  <si>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</si>
  <si>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</si>
  <si>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</si>
  <si>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</si>
  <si>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</si>
  <si>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</si>
  <si>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</si>
  <si>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</si>
  <si>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</si>
  <si>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</si>
  <si>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</si>
  <si>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</si>
  <si>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</si>
  <si>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</si>
  <si>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</si>
  <si>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</si>
  <si>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</si>
  <si>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</si>
  <si>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</si>
  <si>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</si>
  <si>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</si>
  <si>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</si>
  <si>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</si>
  <si>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</si>
  <si>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</si>
  <si>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</si>
  <si>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</si>
  <si>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</si>
  <si>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</si>
  <si>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</si>
  <si>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</si>
  <si>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</si>
  <si>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</si>
  <si>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</si>
  <si>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</si>
  <si>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</si>
  <si>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</si>
  <si>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</si>
  <si>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</si>
  <si>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</si>
  <si>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</si>
  <si>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</si>
  <si>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</si>
  <si>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</si>
  <si>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</si>
  <si>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</si>
  <si>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</si>
  <si>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</si>
  <si>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</si>
  <si>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</si>
  <si>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</si>
  <si>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</si>
  <si>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</si>
  <si>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</si>
  <si>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</si>
  <si>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</si>
  <si>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</si>
  <si>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</si>
  <si>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</si>
  <si>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</si>
  <si>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</si>
  <si>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</si>
  <si>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</si>
  <si>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</si>
  <si>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</si>
  <si>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</si>
  <si>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</si>
  <si>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</si>
  <si>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</si>
  <si>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</si>
  <si>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</si>
  <si>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</si>
  <si>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</si>
  <si>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</si>
  <si>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</si>
  <si>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</si>
  <si>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</si>
  <si>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</si>
  <si>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</si>
  <si>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</si>
  <si>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</si>
  <si>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</si>
  <si>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</si>
  <si>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</si>
  <si>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</si>
  <si>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</si>
  <si>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</si>
  <si>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</si>
  <si>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</si>
  <si>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</si>
  <si>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</si>
  <si>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</si>
  <si>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</si>
  <si>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</si>
  <si>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</si>
  <si>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</si>
  <si>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</si>
  <si>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</si>
  <si>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</si>
  <si>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</si>
  <si>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</si>
  <si>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</si>
  <si>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</si>
  <si>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</si>
  <si>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</si>
  <si>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</si>
  <si>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</si>
  <si>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</si>
  <si>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</si>
  <si>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</si>
  <si>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</si>
  <si>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</si>
  <si>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</si>
  <si>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</si>
  <si>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</si>
  <si>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</si>
  <si>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</si>
  <si>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</si>
  <si>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</si>
  <si>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</si>
  <si>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</si>
  <si>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</si>
  <si>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</si>
  <si>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</si>
  <si>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</si>
  <si>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</si>
  <si>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</si>
  <si>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</si>
  <si>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</si>
  <si>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</si>
  <si>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</si>
  <si>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</si>
  <si>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</si>
  <si>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</si>
  <si>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</si>
  <si>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</si>
  <si>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</si>
  <si>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</si>
  <si>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</si>
  <si>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</si>
  <si>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</si>
  <si>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</si>
  <si>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</si>
  <si>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</si>
  <si>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</si>
  <si>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</si>
  <si>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</si>
  <si>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</si>
  <si>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</si>
  <si>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</si>
  <si>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</si>
  <si>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</si>
  <si>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</si>
  <si>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</si>
  <si>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</si>
  <si>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</si>
  <si>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</si>
  <si>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</si>
  <si>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</si>
  <si>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</si>
  <si>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</si>
  <si>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</si>
  <si>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</si>
  <si>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</si>
  <si>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</si>
  <si>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</si>
  <si>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</si>
  <si>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</si>
  <si>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</si>
  <si>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</si>
  <si>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</si>
  <si>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</si>
  <si>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</si>
  <si>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</si>
  <si>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</si>
  <si>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</si>
  <si>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</si>
  <si>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</si>
  <si>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</si>
  <si>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</si>
  <si>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</si>
  <si>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</si>
  <si>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</si>
  <si>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</si>
  <si>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</si>
  <si>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</si>
  <si>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</si>
  <si>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</si>
  <si>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</si>
  <si>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</si>
  <si>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</si>
  <si>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</si>
  <si>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</si>
  <si>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</si>
  <si>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</si>
  <si>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</si>
  <si>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</si>
  <si>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</si>
  <si>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</si>
  <si>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</si>
  <si>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</si>
  <si>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</si>
  <si>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</si>
  <si>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</si>
  <si>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</si>
  <si>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</si>
  <si>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</si>
  <si>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</si>
  <si>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</si>
  <si>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</si>
  <si>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</si>
  <si>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</si>
  <si>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</si>
  <si>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</si>
  <si>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</si>
  <si>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</si>
  <si>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</si>
  <si>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</si>
  <si>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</si>
  <si>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</si>
  <si>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</si>
  <si>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</si>
  <si>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</si>
  <si>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</si>
  <si>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</si>
  <si>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</si>
  <si>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</si>
  <si>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</si>
  <si>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</si>
  <si>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</si>
  <si>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</si>
  <si>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</si>
  <si>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</si>
  <si>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</si>
  <si>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</si>
  <si>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</si>
  <si>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</si>
  <si>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</si>
  <si>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</si>
  <si>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</si>
  <si>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</si>
  <si>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</si>
  <si>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</si>
  <si>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</si>
  <si>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</si>
  <si>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</si>
  <si>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</si>
  <si>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</si>
  <si>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</si>
  <si>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</si>
  <si>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</si>
  <si>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</si>
  <si>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</si>
  <si>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</si>
  <si>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</si>
  <si>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</si>
  <si>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</si>
  <si>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</si>
  <si>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</si>
  <si>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</si>
  <si>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</si>
  <si>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</si>
  <si>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</si>
  <si>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</si>
  <si>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</si>
  <si>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</si>
  <si>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</si>
  <si>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</si>
  <si>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</si>
  <si>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</si>
  <si>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</si>
  <si>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</si>
  <si>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</si>
  <si>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</si>
  <si>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</si>
  <si>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</si>
  <si>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</si>
  <si>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</si>
  <si>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</si>
  <si>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</si>
  <si>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</si>
  <si>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</si>
  <si>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</si>
  <si>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</si>
  <si>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</si>
  <si>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</si>
  <si>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</si>
  <si>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</si>
  <si>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</si>
  <si>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</si>
  <si>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</si>
  <si>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</si>
  <si>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</si>
  <si>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</si>
  <si>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</si>
  <si>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</si>
  <si>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</si>
  <si>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</si>
  <si>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</si>
  <si>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</si>
  <si>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</si>
  <si>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</si>
  <si>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</si>
  <si>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</si>
  <si>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</si>
  <si>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</si>
  <si>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</si>
  <si>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</si>
  <si>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</si>
  <si>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</si>
  <si>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</si>
  <si>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</si>
  <si>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</si>
  <si>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</si>
  <si>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</si>
  <si>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</si>
  <si>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</si>
  <si>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</si>
  <si>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</si>
  <si>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</si>
  <si>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</si>
  <si>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</si>
  <si>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</si>
  <si>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</si>
  <si>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</si>
  <si>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</si>
  <si>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</si>
  <si>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</si>
  <si>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</si>
  <si>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</si>
  <si>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</si>
  <si>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</si>
  <si>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</si>
  <si>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</si>
  <si>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</si>
  <si>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</si>
  <si>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</si>
  <si>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</si>
  <si>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</si>
  <si>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</si>
  <si>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</si>
  <si>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</si>
  <si>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</si>
  <si>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</si>
  <si>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</si>
  <si>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</si>
  <si>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</si>
  <si>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</si>
  <si>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</si>
  <si>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</si>
  <si>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</si>
  <si>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</si>
  <si>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</si>
  <si>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</si>
  <si>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</si>
  <si>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</si>
  <si>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</si>
  <si>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</si>
  <si>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</si>
  <si>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</si>
  <si>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</si>
  <si>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</si>
  <si>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</si>
  <si>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</si>
  <si>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</si>
  <si>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</si>
  <si>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</si>
  <si>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</si>
  <si>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</si>
  <si>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</si>
  <si>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</si>
  <si>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</si>
  <si>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</si>
  <si>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</si>
  <si>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</si>
  <si>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</si>
  <si>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</si>
  <si>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</si>
  <si>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</si>
  <si>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</si>
  <si>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</si>
  <si>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</si>
  <si>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</si>
  <si>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</si>
  <si>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</si>
  <si>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</si>
  <si>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</si>
  <si>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</si>
  <si>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</si>
  <si>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</si>
  <si>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</si>
  <si>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</si>
  <si>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</si>
  <si>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</si>
  <si>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</si>
  <si>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</si>
  <si>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</si>
  <si>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</si>
  <si>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</si>
  <si>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</si>
  <si>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</si>
  <si>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</si>
  <si>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</si>
  <si>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</si>
  <si>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</si>
  <si>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</si>
  <si>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</si>
  <si>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</si>
  <si>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</si>
  <si>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</si>
  <si>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</si>
  <si>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</si>
  <si>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</si>
  <si>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</si>
  <si>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</si>
  <si>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</si>
  <si>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</si>
  <si>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</si>
  <si>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</si>
  <si>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</si>
  <si>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</si>
  <si>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</si>
  <si>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</si>
  <si>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</si>
  <si>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</si>
  <si>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</si>
  <si>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</si>
  <si>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</si>
  <si>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</si>
  <si>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</si>
  <si>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</si>
  <si>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</si>
  <si>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</si>
  <si>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</si>
  <si>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</si>
  <si>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</si>
  <si>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</si>
  <si>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</si>
  <si>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</si>
  <si>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</si>
  <si>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</si>
  <si>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</si>
  <si>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</si>
  <si>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</si>
  <si>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</si>
  <si>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</si>
  <si>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</si>
  <si>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</si>
  <si>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</si>
  <si>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</si>
  <si>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</si>
  <si>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</si>
  <si>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</si>
  <si>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</si>
  <si>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</si>
  <si>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</si>
  <si>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</si>
  <si>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</si>
  <si>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</si>
  <si>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</si>
  <si>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</si>
  <si>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</si>
  <si>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</si>
  <si>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</si>
  <si>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</si>
  <si>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</si>
  <si>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</si>
  <si>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</si>
  <si>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</si>
  <si>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</si>
  <si>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</si>
  <si>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</si>
  <si>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</si>
  <si>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</si>
  <si>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</si>
  <si>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</si>
  <si>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</si>
  <si>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</si>
  <si>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</si>
  <si>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</si>
  <si>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</si>
  <si>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</si>
  <si>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</si>
  <si>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</si>
  <si>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</si>
  <si>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</si>
  <si>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</si>
  <si>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</si>
  <si>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</si>
  <si>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</si>
  <si>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</si>
  <si>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</si>
  <si>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</si>
  <si>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</si>
  <si>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</si>
  <si>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</si>
  <si>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</si>
  <si>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</si>
  <si>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</si>
  <si>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</si>
  <si>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</si>
  <si>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</si>
  <si>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</si>
  <si>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</si>
  <si>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</si>
  <si>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</si>
  <si>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</si>
  <si>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</si>
  <si>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</si>
  <si>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</si>
  <si>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</si>
  <si>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</si>
  <si>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</si>
  <si>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</si>
  <si>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</si>
  <si>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</si>
  <si>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</si>
  <si>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</si>
  <si>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</si>
  <si>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</si>
  <si>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</si>
  <si>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</si>
  <si>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</si>
  <si>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</si>
  <si>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</si>
  <si>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</si>
  <si>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</si>
  <si>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</si>
  <si>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</si>
  <si>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</si>
  <si>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</si>
  <si>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</si>
  <si>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</si>
  <si>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</si>
  <si>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</si>
  <si>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</si>
  <si>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</si>
  <si>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</si>
  <si>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</si>
  <si>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</si>
  <si>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</si>
  <si>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</si>
  <si>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</si>
  <si>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</si>
  <si>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</si>
  <si>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</si>
  <si>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</si>
  <si>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</si>
  <si>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</si>
  <si>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</si>
  <si>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</si>
  <si>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</si>
  <si>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</si>
  <si>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</si>
  <si>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</si>
  <si>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</si>
  <si>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</si>
  <si>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</si>
  <si>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</si>
  <si>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</si>
  <si>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</si>
  <si>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</si>
  <si>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</si>
  <si>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</si>
  <si>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</si>
  <si>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</si>
  <si>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</si>
  <si>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</si>
  <si>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</si>
  <si>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</si>
  <si>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</si>
  <si>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</si>
  <si>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</si>
  <si>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</si>
  <si>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</si>
  <si>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</si>
  <si>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</si>
  <si>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</si>
  <si>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</si>
  <si>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</si>
  <si>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</si>
  <si>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</si>
  <si>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</si>
  <si>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</si>
  <si>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</si>
  <si>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</si>
  <si>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</si>
  <si>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</si>
  <si>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</si>
  <si>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</si>
  <si>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</si>
  <si>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</si>
  <si>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</si>
  <si>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</si>
  <si>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</si>
  <si>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</si>
  <si>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</si>
  <si>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</si>
  <si>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</si>
  <si>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</si>
  <si>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</si>
  <si>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</si>
  <si>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</si>
  <si>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</si>
  <si>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</si>
  <si>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</si>
  <si>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</si>
  <si>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</si>
  <si>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</si>
  <si>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</si>
  <si>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</si>
  <si>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</si>
  <si>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</si>
  <si>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</si>
  <si>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</si>
  <si>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</si>
  <si>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</si>
  <si>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</si>
  <si>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</si>
  <si>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</si>
  <si>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</si>
  <si>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</si>
  <si>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</si>
  <si>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</si>
  <si>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</si>
  <si>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</si>
  <si>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</si>
  <si>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</si>
  <si>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</si>
  <si>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</si>
  <si>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</si>
  <si>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</si>
  <si>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</si>
  <si>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</si>
  <si>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</si>
  <si>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</si>
  <si>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</si>
  <si>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</si>
  <si>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</si>
  <si>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</si>
  <si>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</si>
  <si>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</si>
  <si>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</si>
  <si>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</si>
  <si>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</si>
  <si>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</si>
  <si>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</si>
  <si>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</si>
  <si>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</si>
  <si>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</si>
  <si>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</si>
  <si>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</si>
  <si>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</si>
  <si>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</si>
  <si>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</si>
  <si>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</si>
  <si>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</si>
  <si>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</si>
  <si>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</si>
  <si>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</si>
  <si>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</si>
  <si>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</si>
  <si>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</si>
  <si>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</si>
  <si>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</si>
  <si>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</si>
  <si>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</si>
  <si>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</si>
  <si>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</si>
  <si>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</si>
  <si>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</si>
  <si>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</si>
  <si>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</si>
  <si>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</si>
  <si>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</si>
  <si>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</si>
  <si>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</si>
  <si>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</si>
  <si>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</si>
  <si>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</si>
  <si>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</si>
  <si>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</si>
  <si>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</si>
  <si>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</si>
  <si>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</si>
  <si>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</si>
  <si>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</si>
  <si>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</si>
  <si>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</si>
  <si>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</si>
  <si>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</si>
  <si>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</si>
  <si>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</si>
  <si>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</si>
  <si>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</si>
  <si>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</si>
  <si>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</si>
  <si>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</si>
  <si>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</si>
  <si>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</si>
  <si>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</si>
  <si>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</si>
  <si>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</si>
  <si>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</si>
  <si>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</si>
  <si>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</si>
  <si>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</si>
  <si>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</si>
  <si>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</si>
  <si>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</si>
  <si>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</si>
  <si>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</si>
  <si>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</si>
  <si>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</si>
  <si>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</si>
  <si>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</si>
  <si>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</si>
  <si>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</si>
  <si>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</si>
  <si>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</si>
  <si>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</si>
  <si>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</si>
  <si>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</si>
  <si>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</si>
  <si>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</si>
  <si>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</si>
  <si>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</si>
  <si>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</si>
  <si>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</si>
  <si>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</si>
  <si>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</si>
  <si>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</si>
  <si>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</si>
  <si>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</si>
  <si>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</si>
  <si>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</si>
  <si>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</si>
  <si>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</si>
  <si>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</si>
  <si>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</si>
  <si>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</si>
  <si>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</si>
  <si>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</si>
  <si>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</si>
  <si>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</si>
  <si>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</si>
  <si>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</si>
  <si>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</si>
  <si>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</si>
  <si>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</si>
  <si>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</si>
  <si>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</si>
  <si>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</si>
  <si>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</si>
  <si>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</si>
  <si>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</si>
  <si>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</si>
  <si>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</si>
  <si>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</si>
  <si>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</si>
  <si>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</si>
  <si>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</si>
  <si>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</si>
  <si>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</si>
  <si>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</si>
  <si>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</si>
  <si>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</si>
  <si>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</si>
  <si>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</si>
  <si>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</si>
  <si>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</si>
  <si>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</si>
  <si>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</si>
  <si>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</si>
  <si>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</si>
  <si>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</si>
  <si>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</si>
  <si>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</si>
  <si>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</si>
  <si>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</si>
  <si>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</si>
  <si>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</si>
  <si>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</si>
  <si>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</si>
  <si>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</si>
  <si>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</si>
  <si>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</si>
  <si>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</si>
  <si>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</si>
  <si>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</si>
  <si>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</si>
  <si>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</si>
  <si>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</si>
  <si>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</si>
  <si>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</si>
  <si>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</si>
  <si>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</si>
  <si>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</si>
  <si>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</si>
  <si>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</si>
  <si>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</si>
  <si>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</si>
  <si>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</si>
  <si>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</si>
  <si>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</si>
  <si>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</si>
  <si>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</si>
  <si>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</si>
  <si>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</si>
  <si>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</si>
  <si>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</si>
  <si>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</si>
  <si>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</si>
  <si>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</si>
  <si>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</si>
  <si>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</si>
  <si>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</si>
  <si>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</si>
  <si>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</si>
  <si>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</si>
  <si>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</si>
  <si>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</si>
  <si>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</si>
  <si>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</si>
  <si>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</si>
  <si>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</si>
  <si>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</si>
  <si>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</si>
  <si>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</si>
  <si>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</si>
  <si>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</si>
  <si>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</si>
  <si>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</si>
  <si>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</si>
  <si>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</si>
  <si>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</si>
  <si>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</si>
  <si>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</si>
  <si>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</si>
  <si>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</si>
  <si>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</si>
  <si>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</si>
  <si>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</si>
  <si>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</si>
  <si>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</si>
  <si>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</si>
  <si>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</si>
  <si>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</si>
  <si>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</si>
  <si>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</si>
  <si>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</si>
  <si>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</si>
  <si>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</si>
  <si>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</si>
  <si>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</si>
  <si>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</si>
  <si>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</si>
  <si>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</si>
  <si>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</si>
  <si>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</si>
  <si>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</si>
  <si>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</si>
  <si>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</si>
  <si>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</si>
  <si>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</si>
  <si>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</si>
  <si>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</si>
  <si>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</si>
  <si>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</si>
  <si>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</si>
  <si>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</si>
  <si>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</si>
  <si>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</si>
  <si>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</si>
  <si>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</si>
  <si>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</si>
  <si>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</si>
  <si>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</si>
  <si>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</si>
  <si>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</si>
  <si>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</si>
  <si>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</si>
  <si>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</si>
  <si>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</si>
  <si>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</si>
  <si>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</si>
  <si>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</si>
  <si>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</si>
  <si>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</si>
  <si>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</si>
  <si>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</si>
  <si>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</si>
  <si>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</si>
  <si>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</si>
  <si>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</si>
  <si>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</si>
  <si>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</si>
  <si>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</si>
  <si>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</si>
  <si>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</si>
  <si>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</si>
  <si>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</si>
  <si>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</si>
  <si>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</si>
  <si>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</si>
  <si>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</si>
  <si>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</si>
  <si>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</si>
  <si>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</si>
  <si>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</si>
  <si>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</si>
  <si>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</si>
  <si>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</si>
  <si>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</si>
  <si>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</si>
  <si>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</si>
  <si>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</si>
  <si>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</si>
  <si>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</si>
  <si>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</si>
  <si>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</si>
  <si>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</si>
  <si>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</si>
  <si>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</si>
  <si>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</si>
  <si>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</si>
  <si>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</si>
  <si>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</si>
  <si>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</si>
  <si>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</si>
  <si>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</si>
  <si>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</si>
  <si>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</si>
  <si>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</si>
  <si>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</si>
  <si>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</si>
  <si>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</si>
  <si>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</si>
  <si>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</si>
  <si>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</si>
  <si>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</si>
  <si>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</si>
  <si>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</si>
  <si>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</si>
  <si>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</si>
  <si>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</si>
  <si>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</si>
  <si>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</si>
  <si>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</si>
  <si>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</si>
  <si>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</si>
  <si>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</si>
  <si>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</si>
  <si>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</si>
  <si>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</si>
  <si>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</si>
  <si>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</si>
  <si>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</si>
  <si>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</si>
  <si>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</si>
  <si>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</si>
  <si>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</si>
  <si>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</si>
  <si>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</si>
  <si>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</si>
  <si>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</si>
  <si>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</si>
  <si>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</si>
  <si>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</si>
  <si>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</si>
  <si>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</si>
  <si>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</si>
  <si>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</si>
  <si>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</si>
  <si>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</si>
  <si>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</si>
  <si>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</si>
  <si>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</si>
  <si>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</si>
  <si>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</si>
  <si>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</si>
  <si>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</si>
  <si>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</si>
  <si>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</si>
  <si>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</si>
  <si>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</si>
  <si>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</si>
  <si>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</si>
  <si>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</si>
  <si>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</si>
  <si>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</si>
  <si>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</si>
  <si>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</si>
  <si>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</si>
  <si>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</si>
  <si>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</si>
  <si>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</si>
  <si>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</si>
  <si>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</si>
  <si>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</si>
  <si>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</si>
  <si>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</si>
  <si>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</si>
  <si>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</si>
  <si>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</si>
  <si>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</si>
  <si>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</si>
  <si>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</si>
  <si>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</si>
  <si>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</si>
  <si>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</si>
  <si>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</si>
  <si>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</si>
  <si>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</si>
  <si>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</si>
  <si>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</si>
  <si>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</si>
  <si>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</si>
  <si>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</si>
  <si>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</si>
  <si>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</si>
  <si>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</si>
  <si>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</si>
  <si>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</si>
  <si>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</si>
  <si>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</si>
  <si>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</si>
  <si>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</si>
  <si>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</si>
  <si>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</si>
  <si>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</si>
  <si>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</si>
  <si>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</si>
  <si>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</si>
  <si>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</si>
  <si>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</si>
  <si>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</si>
  <si>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</si>
  <si>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</si>
  <si>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</si>
  <si>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</si>
  <si>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</si>
  <si>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</si>
  <si>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</si>
  <si>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</si>
  <si>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</si>
  <si>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</si>
  <si>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</si>
  <si>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</si>
  <si>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</si>
  <si>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</si>
  <si>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</si>
  <si>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</si>
  <si>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</si>
  <si>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</si>
  <si>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</si>
  <si>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</si>
  <si>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</si>
  <si>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</si>
  <si>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</si>
  <si>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</si>
  <si>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</si>
  <si>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</si>
  <si>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</si>
  <si>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</si>
  <si>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</si>
  <si>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</si>
  <si>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</si>
  <si>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</si>
  <si>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</si>
  <si>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</si>
  <si>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</si>
  <si>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</si>
  <si>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</si>
  <si>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</si>
  <si>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</si>
  <si>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</si>
  <si>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</si>
  <si>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</si>
  <si>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</si>
  <si>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</si>
  <si>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</si>
  <si>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</si>
  <si>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</si>
  <si>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</si>
  <si>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</si>
  <si>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</si>
  <si>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</si>
  <si>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</si>
  <si>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</si>
  <si>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</si>
  <si>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</si>
  <si>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</si>
  <si>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</si>
  <si>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</si>
  <si>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</si>
  <si>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</si>
  <si>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</si>
  <si>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</si>
  <si>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</si>
  <si>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</si>
  <si>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</si>
  <si>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</si>
  <si>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</si>
  <si>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</si>
  <si>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</si>
  <si>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</si>
  <si>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</si>
  <si>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</si>
  <si>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</si>
  <si>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</si>
  <si>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</si>
  <si>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</si>
  <si>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</si>
  <si>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</si>
  <si>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</si>
  <si>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</si>
  <si>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</si>
  <si>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</si>
  <si>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</si>
  <si>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</si>
  <si>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</si>
  <si>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</si>
  <si>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</si>
  <si>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</si>
  <si>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</si>
  <si>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</si>
  <si>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</si>
  <si>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</si>
  <si>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</si>
  <si>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</si>
  <si>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</si>
  <si>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</si>
  <si>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</si>
  <si>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</si>
  <si>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</si>
  <si>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</si>
  <si>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</si>
  <si>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</si>
  <si>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</si>
  <si>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</si>
  <si>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</si>
  <si>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</si>
  <si>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</si>
  <si>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</si>
  <si>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</si>
  <si>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</si>
  <si>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</si>
  <si>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</si>
  <si>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</si>
  <si>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</si>
  <si>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</si>
  <si>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</si>
  <si>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</si>
  <si>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</si>
  <si>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</si>
  <si>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</si>
  <si>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</si>
  <si>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</si>
  <si>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</si>
  <si>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</si>
  <si>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</si>
  <si>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</si>
  <si>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</si>
  <si>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</si>
  <si>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</si>
  <si>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</si>
  <si>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</si>
  <si>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</si>
  <si>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</si>
  <si>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</si>
  <si>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</si>
  <si>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</si>
  <si>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</si>
  <si>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</si>
  <si>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</si>
  <si>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</si>
  <si>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</si>
  <si>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</si>
  <si>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</si>
  <si>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</si>
  <si>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</si>
  <si>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</si>
  <si>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</si>
  <si>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</si>
  <si>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</si>
  <si>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</si>
  <si>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</si>
  <si>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</si>
  <si>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</si>
  <si>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</si>
  <si>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</si>
  <si>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</si>
  <si>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</si>
  <si>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</si>
  <si>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</si>
  <si>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</si>
  <si>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</si>
  <si>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</si>
  <si>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</si>
  <si>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</si>
  <si>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</si>
  <si>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</si>
  <si>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</si>
  <si>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</si>
  <si>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</si>
  <si>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</si>
  <si>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</si>
  <si>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</si>
  <si>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</si>
  <si>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</si>
  <si>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</si>
  <si>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</si>
  <si>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</si>
  <si>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</si>
  <si>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</si>
  <si>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</si>
  <si>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</si>
  <si>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</si>
  <si>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</si>
  <si>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</si>
  <si>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</si>
  <si>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</si>
  <si>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</si>
  <si>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</si>
  <si>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</si>
  <si>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</si>
  <si>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</si>
  <si>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</si>
  <si>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</si>
  <si>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</si>
  <si>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</si>
  <si>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</si>
  <si>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</si>
  <si>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</si>
  <si>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</si>
  <si>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</si>
  <si>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</si>
  <si>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</si>
  <si>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</si>
  <si>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</si>
  <si>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</si>
  <si>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</si>
  <si>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</si>
  <si>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</si>
  <si>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</si>
  <si>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</si>
  <si>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</si>
  <si>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</si>
  <si>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</si>
  <si>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</si>
  <si>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</si>
  <si>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</si>
  <si>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</si>
  <si>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</si>
  <si>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</si>
  <si>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</si>
  <si>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</si>
  <si>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</si>
  <si>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</si>
  <si>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</si>
  <si>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</si>
  <si>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</si>
  <si>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</si>
  <si>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</si>
  <si>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</si>
  <si>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</si>
  <si>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</si>
  <si>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</si>
  <si>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</si>
  <si>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</si>
  <si>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</si>
  <si>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</si>
  <si>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</si>
  <si>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</si>
  <si>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</si>
  <si>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</si>
  <si>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</si>
  <si>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</si>
  <si>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</si>
  <si>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</si>
  <si>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</si>
  <si>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</si>
  <si>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</si>
  <si>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</si>
  <si>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</si>
  <si>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</si>
  <si>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</si>
  <si>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</si>
  <si>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</si>
  <si>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</si>
  <si>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</si>
  <si>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</si>
  <si>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</si>
  <si>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</si>
  <si>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</si>
  <si>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</si>
  <si>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</si>
  <si>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</si>
  <si>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</si>
  <si>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</si>
  <si>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</si>
  <si>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</si>
  <si>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</si>
  <si>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</si>
  <si>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</si>
  <si>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</si>
  <si>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</si>
  <si>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</si>
  <si>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</si>
  <si>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</si>
  <si>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</si>
  <si>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</si>
  <si>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</si>
  <si>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</si>
  <si>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</si>
  <si>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</si>
  <si>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</si>
  <si>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</si>
  <si>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</si>
  <si>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</si>
  <si>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</si>
  <si>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</si>
  <si>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</si>
  <si>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</si>
  <si>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</si>
  <si>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</si>
  <si>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</si>
  <si>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</si>
  <si>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</si>
  <si>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</si>
  <si>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</si>
  <si>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</si>
  <si>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</si>
  <si>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</si>
  <si>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</si>
  <si>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</si>
  <si>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</si>
  <si>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</si>
  <si>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</si>
  <si>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</si>
  <si>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</si>
  <si>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</si>
  <si>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</si>
  <si>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</si>
  <si>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</si>
  <si>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</si>
  <si>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</si>
  <si>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</si>
  <si>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</si>
  <si>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</si>
  <si>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</si>
  <si>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</si>
  <si>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</si>
  <si>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</si>
  <si>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</si>
  <si>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</si>
  <si>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</si>
  <si>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</si>
  <si>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</si>
  <si>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</si>
  <si>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</si>
  <si>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</si>
  <si>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</si>
  <si>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</si>
  <si>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</si>
  <si>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</si>
  <si>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</si>
  <si>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</si>
  <si>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</si>
  <si>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</si>
  <si>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</si>
  <si>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</si>
  <si>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</si>
  <si>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</si>
  <si>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</si>
  <si>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</si>
  <si>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</si>
  <si>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</si>
  <si>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</si>
  <si>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</si>
  <si>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</si>
  <si>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</si>
  <si>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</si>
  <si>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</si>
  <si>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</si>
  <si>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</si>
  <si>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</si>
  <si>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</si>
  <si>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</si>
  <si>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</si>
  <si>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</si>
  <si>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</si>
  <si>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</si>
  <si>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</si>
  <si>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</si>
  <si>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</si>
  <si>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</si>
  <si>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</si>
  <si>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</si>
  <si>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</si>
  <si>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</si>
  <si>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</si>
  <si>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</si>
  <si>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</si>
  <si>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</si>
  <si>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</si>
  <si>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</si>
  <si>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</si>
  <si>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</si>
  <si>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</si>
  <si>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</si>
  <si>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</si>
  <si>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</si>
  <si>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</si>
  <si>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</si>
  <si>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</si>
  <si>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</si>
  <si>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</si>
  <si>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</si>
  <si>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</si>
  <si>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</si>
  <si>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</si>
  <si>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</si>
  <si>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</si>
  <si>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</si>
  <si>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</si>
  <si>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</si>
  <si>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</si>
  <si>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</si>
  <si>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</si>
  <si>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</si>
  <si>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</si>
  <si>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</si>
  <si>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</si>
  <si>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</si>
  <si>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</si>
  <si>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</si>
  <si>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</si>
  <si>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</si>
  <si>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</si>
  <si>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</si>
  <si>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</si>
  <si>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</si>
  <si>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</si>
  <si>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</si>
  <si>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</si>
  <si>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</si>
  <si>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</si>
  <si>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</si>
  <si>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</si>
  <si>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</si>
  <si>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</si>
  <si>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</si>
  <si>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</si>
  <si>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</si>
  <si>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</si>
  <si>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</si>
  <si>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</si>
  <si>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</si>
  <si>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</si>
  <si>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</si>
  <si>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</si>
  <si>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</si>
  <si>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</si>
  <si>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</si>
  <si>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</si>
  <si>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</si>
  <si>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</si>
  <si>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</si>
  <si>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</si>
  <si>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</si>
  <si>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</si>
  <si>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</si>
  <si>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</si>
  <si>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</si>
  <si>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</si>
  <si>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</si>
  <si>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</si>
  <si>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</si>
  <si>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</si>
  <si>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</si>
  <si>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</si>
  <si>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</si>
  <si>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</si>
  <si>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</si>
  <si>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</si>
  <si>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</si>
  <si>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</si>
  <si>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</si>
  <si>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</si>
  <si>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</si>
  <si>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</si>
  <si>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</si>
  <si>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</si>
  <si>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</si>
  <si>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</si>
  <si>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</si>
  <si>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</si>
  <si>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</si>
  <si>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</si>
  <si>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</si>
  <si>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</si>
  <si>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</si>
  <si>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</si>
  <si>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</si>
  <si>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</si>
  <si>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</si>
  <si>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</si>
  <si>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</si>
  <si>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</si>
  <si>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</si>
  <si>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</si>
  <si>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</si>
  <si>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</si>
  <si>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</si>
  <si>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</si>
  <si>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</si>
  <si>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</si>
  <si>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</si>
  <si>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</si>
  <si>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</si>
  <si>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</si>
  <si>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</si>
  <si>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</si>
  <si>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</si>
  <si>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</si>
  <si>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</si>
  <si>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</si>
  <si>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</si>
  <si>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</si>
  <si>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</si>
  <si>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</si>
  <si>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</si>
  <si>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</si>
  <si>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</si>
  <si>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</si>
  <si>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</si>
  <si>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</si>
  <si>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</si>
  <si>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</si>
  <si>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</si>
  <si>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</si>
  <si>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</si>
  <si>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</si>
  <si>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</si>
  <si>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</si>
  <si>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</si>
  <si>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</si>
  <si>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</si>
  <si>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</si>
  <si>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</si>
  <si>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</si>
  <si>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</si>
  <si>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</si>
  <si>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</si>
  <si>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</si>
  <si>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</si>
  <si>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</si>
  <si>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</si>
  <si>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</si>
  <si>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</si>
  <si>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</si>
  <si>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</si>
  <si>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</si>
  <si>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</si>
  <si>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</si>
  <si>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</si>
  <si>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</si>
  <si>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</si>
  <si>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</si>
  <si>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</si>
  <si>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</si>
  <si>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</si>
  <si>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</si>
  <si>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</si>
  <si>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</si>
  <si>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</si>
  <si>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</si>
  <si>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</si>
  <si>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</si>
  <si>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</si>
  <si>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</si>
  <si>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</si>
  <si>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</si>
  <si>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</si>
  <si>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</si>
  <si>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</si>
  <si>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</si>
  <si>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</si>
  <si>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</si>
  <si>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</si>
  <si>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</si>
  <si>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</si>
  <si>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</si>
  <si>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</si>
  <si>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</si>
  <si>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</si>
  <si>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</si>
  <si>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</si>
  <si>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</si>
  <si>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</si>
  <si>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</si>
  <si>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</si>
  <si>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</si>
  <si>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</si>
  <si>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</si>
  <si>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</si>
  <si>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</si>
  <si>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</si>
  <si>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</si>
  <si>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</si>
  <si>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</si>
  <si>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</si>
  <si>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</si>
  <si>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</si>
  <si>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</si>
  <si>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</si>
  <si>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</si>
  <si>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</si>
  <si>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</si>
  <si>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</si>
  <si>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</si>
  <si>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</si>
  <si>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</si>
  <si>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</si>
  <si>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</si>
  <si>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</si>
  <si>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</si>
  <si>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</si>
  <si>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</si>
  <si>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</si>
  <si>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</si>
  <si>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</si>
  <si>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</si>
  <si>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</si>
  <si>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</si>
  <si>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</si>
  <si>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</si>
  <si>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</si>
  <si>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</si>
  <si>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</si>
  <si>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</si>
  <si>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</si>
  <si>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</si>
  <si>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</si>
  <si>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</si>
  <si>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</si>
  <si>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</si>
  <si>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</si>
  <si>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</si>
  <si>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</si>
  <si>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</si>
  <si>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</si>
  <si>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</si>
  <si>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</si>
  <si>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</si>
  <si>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</si>
  <si>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</si>
  <si>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</si>
  <si>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</si>
  <si>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</si>
  <si>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</si>
  <si>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</si>
  <si>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</si>
  <si>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</si>
  <si>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</si>
  <si>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</si>
  <si>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</si>
  <si>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</si>
  <si>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</si>
  <si>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</si>
  <si>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</si>
  <si>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</si>
  <si>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</si>
  <si>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</si>
  <si>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</si>
  <si>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</si>
  <si>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</si>
  <si>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</si>
  <si>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</si>
  <si>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</si>
  <si>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</si>
  <si>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</si>
  <si>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</si>
  <si>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</si>
  <si>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</si>
  <si>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</si>
  <si>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</si>
  <si>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</si>
  <si>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</si>
  <si>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</si>
  <si>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</si>
  <si>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</si>
  <si>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</si>
  <si>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</si>
  <si>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</si>
  <si>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</si>
  <si>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</si>
  <si>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</si>
  <si>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</si>
  <si>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</si>
  <si>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</si>
  <si>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</si>
  <si>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</si>
  <si>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</si>
  <si>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</si>
  <si>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</si>
  <si>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</si>
  <si>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</si>
  <si>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</si>
  <si>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</si>
  <si>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</si>
  <si>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</si>
  <si>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</si>
  <si>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</si>
  <si>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</si>
  <si>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</si>
  <si>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</si>
  <si>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</si>
  <si>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</si>
  <si>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</si>
  <si>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</si>
  <si>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</si>
  <si>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</si>
  <si>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</si>
  <si>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</si>
  <si>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</si>
  <si>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</si>
  <si>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</si>
  <si>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</si>
  <si>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</si>
  <si>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</si>
  <si>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</si>
  <si>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</si>
  <si>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</si>
  <si>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</si>
  <si>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</si>
  <si>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</si>
  <si>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</si>
  <si>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</si>
  <si>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</si>
  <si>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</si>
  <si>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</si>
  <si>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</si>
  <si>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</si>
  <si>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</si>
  <si>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</si>
  <si>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</si>
  <si>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</si>
  <si>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</si>
  <si>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</si>
  <si>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</si>
  <si>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</si>
  <si>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</si>
  <si>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</si>
  <si>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</si>
  <si>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</si>
  <si>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</si>
  <si>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</si>
  <si>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</si>
  <si>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</si>
  <si>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</si>
  <si>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</si>
  <si>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</si>
  <si>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</si>
  <si>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</si>
  <si>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</si>
  <si>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</si>
  <si>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</si>
  <si>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</si>
  <si>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</si>
  <si>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</si>
  <si>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</si>
  <si>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</si>
  <si>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</si>
  <si>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</si>
  <si>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</si>
  <si>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</si>
  <si>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</si>
  <si>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</si>
  <si>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</si>
  <si>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</si>
  <si>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</si>
  <si>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</si>
  <si>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</si>
  <si>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</si>
  <si>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</si>
  <si>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</si>
  <si>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</si>
  <si>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</si>
  <si>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</si>
  <si>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</si>
  <si>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</si>
  <si>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</si>
  <si>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</si>
  <si>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</si>
  <si>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</si>
  <si>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</si>
  <si>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</si>
  <si>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</si>
  <si>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</si>
  <si>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</si>
  <si>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</si>
  <si>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</si>
  <si>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</si>
  <si>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</si>
  <si>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</si>
  <si>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</si>
  <si>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</si>
  <si>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</si>
  <si>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</si>
  <si>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</si>
  <si>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</si>
  <si>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</si>
  <si>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</si>
  <si>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</si>
  <si>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</si>
  <si>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</si>
  <si>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</si>
  <si>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</si>
  <si>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</si>
  <si>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</si>
  <si>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</si>
  <si>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</si>
  <si>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</si>
  <si>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</si>
  <si>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</si>
  <si>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</si>
  <si>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</si>
  <si>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</si>
  <si>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</si>
  <si>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</si>
  <si>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</si>
  <si>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</si>
  <si>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</si>
  <si>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</si>
  <si>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</si>
  <si>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</si>
  <si>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</si>
  <si>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</si>
  <si>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</si>
  <si>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</si>
  <si>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</si>
  <si>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</si>
  <si>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</si>
  <si>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</si>
  <si>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</si>
  <si>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</si>
  <si>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</si>
  <si>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</si>
  <si>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</si>
  <si>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</si>
  <si>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</si>
  <si>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</si>
  <si>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</si>
  <si>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</si>
  <si>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</si>
  <si>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</si>
  <si>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</si>
  <si>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</si>
  <si>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</si>
  <si>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</si>
  <si>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</si>
  <si>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</si>
  <si>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</si>
  <si>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</si>
  <si>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</si>
  <si>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</si>
  <si>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</si>
  <si>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</si>
  <si>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</si>
  <si>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</si>
  <si>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</si>
  <si>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</si>
  <si>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</si>
  <si>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</si>
  <si>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</si>
  <si>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</si>
  <si>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</si>
  <si>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</si>
  <si>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</si>
  <si>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</si>
  <si>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</si>
  <si>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</si>
  <si>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</si>
  <si>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</si>
  <si>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</si>
  <si>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</si>
  <si>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</si>
  <si>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</si>
  <si>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</si>
  <si>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</si>
  <si>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</si>
  <si>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</si>
  <si>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</si>
  <si>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</si>
  <si>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</si>
  <si>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</si>
  <si>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</si>
  <si>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</si>
  <si>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</si>
  <si>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</si>
  <si>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</si>
  <si>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</si>
  <si>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</si>
  <si>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</si>
  <si>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</si>
  <si>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</si>
  <si>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</si>
  <si>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</si>
  <si>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</si>
  <si>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</si>
  <si>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</si>
  <si>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</si>
  <si>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</si>
  <si>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</si>
  <si>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</si>
  <si>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</si>
  <si>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</si>
  <si>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</si>
  <si>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</si>
  <si>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</si>
  <si>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</si>
  <si>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</si>
  <si>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</si>
  <si>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</si>
  <si>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</si>
  <si>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</si>
  <si>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</si>
  <si>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</si>
  <si>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</si>
  <si>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</si>
  <si>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</si>
  <si>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</si>
  <si>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</si>
  <si>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</si>
  <si>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</si>
  <si>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</si>
  <si>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</si>
  <si>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</si>
  <si>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</si>
  <si>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</si>
  <si>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</si>
  <si>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</si>
  <si>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</si>
  <si>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</si>
  <si>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</si>
  <si>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</si>
  <si>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</si>
  <si>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</si>
  <si>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</si>
  <si>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</si>
  <si>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</si>
  <si>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</si>
  <si>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</si>
  <si>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</si>
  <si>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</si>
  <si>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</si>
  <si>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</si>
  <si>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</si>
  <si>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</si>
  <si>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</si>
  <si>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</si>
  <si>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</si>
  <si>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</si>
  <si>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</si>
  <si>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</si>
  <si>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</si>
  <si>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</si>
  <si>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</si>
  <si>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</si>
  <si>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</si>
  <si>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</si>
  <si>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</si>
  <si>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</si>
  <si>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</si>
  <si>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</si>
  <si>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</si>
  <si>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</si>
  <si>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</si>
  <si>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</si>
  <si>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</si>
  <si>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</si>
  <si>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</si>
  <si>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</si>
  <si>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</si>
  <si>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</si>
  <si>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</si>
  <si>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</si>
  <si>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</si>
  <si>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</si>
  <si>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</si>
  <si>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</si>
  <si>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</si>
  <si>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</si>
  <si>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</si>
  <si>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</si>
  <si>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</si>
  <si>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</si>
  <si>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</si>
  <si>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</si>
  <si>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</si>
  <si>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</si>
  <si>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</si>
  <si>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</si>
  <si>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</si>
  <si>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</si>
  <si>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</si>
  <si>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</si>
  <si>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</si>
  <si>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</si>
  <si>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</si>
  <si>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</si>
  <si>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</si>
  <si>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</si>
  <si>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</si>
  <si>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</si>
  <si>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</si>
  <si>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</si>
  <si>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</si>
  <si>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</si>
  <si>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</si>
  <si>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</si>
  <si>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</si>
  <si>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</si>
  <si>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</si>
  <si>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</si>
  <si>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</si>
  <si>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</si>
  <si>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</si>
  <si>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</si>
  <si>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</si>
  <si>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</si>
  <si>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</si>
  <si>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</si>
  <si>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</si>
  <si>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</si>
  <si>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</si>
  <si>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</si>
  <si>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</si>
  <si>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</si>
  <si>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</si>
  <si>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</si>
  <si>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</si>
  <si>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</si>
  <si>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</si>
  <si>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</si>
  <si>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</si>
  <si>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</si>
  <si>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</si>
  <si>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</si>
  <si>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</si>
  <si>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</si>
  <si>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</si>
  <si>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</si>
  <si>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</si>
  <si>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</si>
  <si>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</si>
  <si>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</si>
  <si>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</si>
  <si>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</si>
  <si>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</si>
  <si>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</si>
  <si>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</si>
  <si>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</si>
  <si>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</si>
  <si>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</si>
  <si>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</si>
  <si>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</si>
  <si>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</si>
  <si>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</si>
  <si>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</si>
  <si>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</si>
  <si>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</si>
  <si>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</si>
  <si>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</si>
  <si>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</si>
  <si>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</si>
  <si>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</si>
  <si>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</si>
  <si>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</si>
  <si>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</si>
  <si>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</si>
  <si>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</si>
  <si>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</si>
  <si>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</si>
  <si>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</si>
  <si>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</si>
  <si>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</si>
  <si>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</si>
  <si>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</si>
  <si>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</si>
  <si>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</si>
  <si>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</si>
  <si>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</si>
  <si>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</si>
  <si>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</si>
  <si>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</si>
  <si>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</si>
  <si>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</si>
  <si>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</si>
  <si>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</si>
  <si>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</si>
  <si>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</si>
  <si>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</si>
  <si>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</si>
  <si>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</si>
  <si>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</si>
  <si>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</si>
  <si>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</si>
  <si>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</si>
  <si>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</si>
  <si>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</si>
  <si>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</si>
  <si>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</si>
  <si>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</si>
  <si>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</si>
  <si>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</si>
  <si>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</si>
  <si>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</si>
  <si>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</si>
  <si>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</si>
  <si>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</si>
  <si>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</si>
  <si>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</si>
  <si>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</si>
  <si>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</si>
  <si>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</si>
  <si>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</si>
  <si>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</si>
  <si>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</si>
  <si>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</si>
  <si>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</si>
  <si>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</si>
  <si>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</si>
  <si>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</si>
  <si>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</si>
  <si>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</si>
  <si>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</si>
  <si>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</si>
  <si>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</si>
  <si>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</si>
  <si>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</si>
  <si>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</si>
  <si>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</si>
  <si>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</si>
  <si>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</si>
  <si>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</si>
  <si>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</si>
  <si>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</si>
  <si>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</si>
  <si>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</si>
  <si>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</si>
  <si>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</si>
  <si>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</si>
  <si>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</si>
  <si>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</si>
  <si>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</si>
  <si>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</si>
  <si>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</si>
  <si>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</si>
  <si>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</si>
  <si>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</si>
  <si>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</si>
  <si>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</si>
  <si>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</si>
  <si>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</si>
  <si>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</si>
  <si>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</si>
  <si>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</si>
  <si>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</si>
  <si>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</si>
  <si>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</si>
  <si>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</si>
  <si>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</si>
  <si>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</si>
  <si>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</si>
  <si>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</si>
  <si>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</si>
  <si>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</si>
  <si>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</si>
  <si>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</si>
  <si>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</si>
  <si>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</si>
  <si>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</si>
  <si>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</si>
  <si>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</si>
  <si>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</si>
  <si>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</si>
  <si>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</si>
  <si>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</si>
  <si>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</si>
  <si>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</si>
  <si>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</si>
  <si>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</si>
  <si>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</si>
  <si>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</si>
  <si>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</si>
  <si>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</si>
  <si>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</si>
  <si>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</si>
  <si>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</si>
  <si>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</si>
  <si>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</si>
  <si>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</si>
  <si>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</si>
  <si>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</si>
  <si>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</si>
  <si>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</si>
  <si>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</si>
  <si>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</si>
  <si>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</si>
  <si>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</si>
  <si>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</si>
  <si>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</si>
  <si>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</si>
  <si>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</si>
  <si>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</si>
  <si>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</si>
  <si>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</si>
  <si>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</si>
  <si>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</si>
  <si>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</si>
  <si>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</si>
  <si>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</si>
  <si>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</si>
  <si>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</si>
  <si>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</si>
  <si>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</si>
  <si>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</si>
  <si>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</si>
  <si>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</si>
  <si>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</si>
  <si>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</si>
  <si>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</si>
  <si>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</si>
  <si>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</si>
  <si>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</si>
  <si>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</si>
  <si>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</si>
  <si>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</si>
  <si>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</si>
  <si>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</si>
  <si>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</si>
  <si>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</si>
  <si>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</si>
  <si>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</si>
  <si>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</si>
  <si>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</si>
  <si>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</si>
  <si>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</si>
  <si>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</si>
  <si>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</si>
  <si>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</si>
  <si>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</si>
  <si>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</si>
  <si>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</si>
  <si>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</si>
  <si>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</si>
  <si>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</si>
  <si>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</si>
  <si>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</si>
  <si>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</si>
  <si>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</si>
  <si>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</si>
  <si>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</si>
  <si>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</si>
  <si>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</si>
  <si>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</si>
  <si>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</si>
  <si>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</si>
  <si>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</si>
  <si>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</si>
  <si>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</si>
  <si>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</si>
  <si>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</si>
  <si>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</si>
  <si>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</si>
  <si>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</si>
  <si>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</si>
  <si>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</si>
  <si>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</si>
  <si>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</si>
  <si>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</si>
  <si>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</si>
  <si>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</si>
  <si>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</si>
  <si>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</si>
  <si>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</si>
  <si>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</si>
  <si>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</si>
  <si>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</si>
  <si>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</si>
  <si>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</si>
  <si>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</si>
  <si>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</si>
  <si>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</si>
  <si>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</si>
  <si>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</si>
  <si>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</si>
  <si>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</si>
  <si>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</si>
  <si>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</si>
  <si>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</si>
  <si>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</si>
  <si>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</si>
  <si>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</si>
  <si>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</si>
  <si>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</si>
  <si>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</si>
  <si>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</si>
  <si>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</si>
  <si>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</si>
  <si>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</si>
  <si>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</si>
  <si>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</si>
  <si>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</si>
  <si>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</si>
  <si>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</si>
  <si>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</si>
  <si>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</si>
  <si>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</si>
  <si>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</si>
  <si>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</si>
  <si>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</si>
  <si>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</si>
  <si>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</si>
  <si>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</si>
  <si>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</si>
  <si>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</si>
  <si>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</si>
  <si>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</si>
  <si>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</si>
  <si>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</si>
  <si>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</si>
  <si>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</si>
  <si>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</si>
  <si>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</si>
  <si>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</si>
  <si>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</si>
  <si>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</si>
  <si>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</si>
  <si>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</si>
  <si>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</si>
  <si>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</si>
  <si>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</si>
  <si>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</si>
  <si>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</si>
  <si>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</si>
  <si>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</si>
  <si>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</si>
  <si>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</si>
  <si>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</si>
  <si>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</si>
  <si>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</si>
  <si>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</si>
  <si>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</si>
  <si>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</si>
  <si>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</si>
  <si>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</si>
  <si>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</si>
  <si>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</si>
  <si>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</si>
  <si>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</si>
  <si>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</si>
  <si>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</si>
  <si>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</si>
  <si>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</si>
  <si>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</si>
  <si>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</si>
  <si>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</si>
  <si>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</si>
  <si>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</si>
  <si>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</si>
  <si>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</si>
  <si>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</si>
  <si>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</si>
  <si>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</si>
  <si>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</si>
  <si>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</si>
  <si>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</si>
  <si>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</si>
  <si>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</si>
  <si>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</si>
  <si>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</si>
  <si>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</si>
  <si>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</si>
  <si>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</si>
  <si>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</si>
  <si>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</si>
  <si>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</si>
  <si>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</si>
  <si>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</si>
  <si>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</si>
  <si>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</si>
  <si>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</si>
  <si>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</si>
  <si>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</si>
  <si>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</si>
  <si>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</si>
  <si>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</si>
  <si>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</si>
  <si>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</si>
  <si>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</si>
  <si>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</si>
  <si>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</si>
  <si>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</si>
  <si>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</si>
  <si>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</si>
  <si>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</si>
  <si>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</si>
  <si>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</si>
  <si>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</si>
  <si>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</si>
  <si>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</si>
  <si>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</si>
  <si>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</si>
  <si>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</si>
  <si>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</si>
  <si>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</si>
  <si>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</si>
  <si>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</si>
  <si>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</si>
  <si>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</si>
  <si>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</si>
  <si>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</si>
  <si>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</si>
  <si>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</si>
  <si>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</si>
  <si>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</si>
  <si>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</si>
  <si>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</si>
  <si>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</si>
  <si>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</si>
  <si>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</si>
  <si>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</si>
  <si>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</si>
  <si>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</si>
  <si>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</si>
  <si>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</si>
  <si>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</si>
  <si>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</si>
  <si>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</si>
  <si>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</si>
  <si>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</si>
  <si>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</si>
  <si>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</si>
  <si>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</si>
  <si>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</si>
  <si>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</si>
  <si>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</si>
  <si>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</si>
  <si>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</si>
  <si>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</si>
  <si>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</si>
  <si>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</si>
  <si>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</si>
  <si>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</si>
  <si>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</si>
  <si>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</si>
  <si>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</si>
  <si>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</si>
  <si>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</si>
  <si>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</si>
  <si>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</si>
  <si>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</si>
  <si>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</si>
  <si>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</si>
  <si>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</si>
  <si>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</si>
  <si>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</si>
  <si>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</si>
  <si>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</si>
  <si>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</si>
  <si>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</si>
  <si>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</si>
  <si>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</si>
  <si>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</si>
  <si>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</si>
  <si>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</si>
  <si>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</si>
  <si>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</si>
  <si>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</si>
  <si>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</si>
  <si>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</si>
  <si>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</si>
  <si>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</si>
  <si>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</si>
  <si>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</si>
  <si>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</si>
  <si>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</si>
  <si>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</si>
  <si>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</si>
  <si>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</si>
  <si>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</si>
  <si>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</si>
  <si>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</si>
  <si>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</si>
  <si>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</si>
  <si>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</si>
  <si>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</si>
  <si>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</si>
  <si>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</si>
  <si>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</si>
  <si>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</si>
  <si>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</si>
  <si>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</si>
  <si>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</si>
  <si>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</si>
  <si>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</si>
  <si>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</si>
  <si>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</si>
  <si>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</si>
  <si>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</si>
  <si>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</si>
  <si>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</si>
  <si>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</si>
  <si>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</si>
  <si>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</si>
  <si>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</si>
  <si>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</si>
  <si>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</si>
  <si>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</si>
  <si>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</si>
  <si>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</si>
  <si>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</si>
  <si>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</si>
  <si>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</si>
  <si>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</si>
  <si>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</si>
  <si>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</si>
  <si>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</si>
  <si>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</si>
  <si>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</si>
  <si>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</si>
  <si>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</si>
  <si>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</si>
  <si>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</si>
  <si>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</si>
  <si>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</si>
  <si>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</si>
  <si>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</si>
  <si>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</si>
  <si>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</si>
  <si>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</si>
  <si>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</si>
  <si>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</si>
  <si>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</si>
  <si>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</si>
  <si>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</si>
  <si>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</si>
  <si>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</si>
  <si>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</si>
  <si>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</si>
  <si>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</si>
  <si>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</si>
  <si>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</si>
  <si>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</si>
  <si>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</si>
  <si>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</si>
  <si>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</si>
  <si>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</si>
  <si>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</si>
  <si>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</si>
  <si>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</si>
  <si>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</si>
  <si>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</si>
  <si>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</si>
  <si>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</si>
  <si>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</si>
  <si>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</si>
  <si>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</si>
  <si>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</si>
  <si>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</si>
  <si>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</si>
  <si>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</si>
  <si>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</si>
  <si>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</si>
  <si>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</si>
  <si>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</si>
  <si>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</si>
  <si>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</si>
  <si>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</si>
  <si>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</si>
  <si>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</si>
  <si>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</si>
  <si>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</si>
  <si>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</si>
  <si>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</si>
  <si>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</si>
  <si>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</si>
  <si>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</si>
  <si>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</si>
  <si>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</si>
  <si>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</si>
  <si>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</si>
  <si>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</si>
  <si>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</si>
  <si>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</si>
  <si>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</si>
  <si>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</si>
  <si>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</si>
  <si>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</si>
  <si>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</si>
  <si>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</si>
  <si>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</si>
  <si>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</si>
  <si>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</si>
  <si>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</si>
  <si>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</si>
  <si>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</si>
  <si>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</si>
  <si>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</si>
  <si>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</si>
  <si>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</si>
  <si>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</si>
  <si>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</si>
  <si>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</si>
  <si>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</si>
  <si>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</si>
  <si>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</si>
  <si>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</si>
  <si>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</si>
  <si>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</si>
  <si>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</si>
  <si>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</si>
  <si>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</si>
  <si>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</si>
  <si>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</si>
  <si>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</si>
  <si>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</si>
  <si>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</si>
  <si>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</si>
  <si>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</si>
  <si>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</si>
  <si>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</si>
  <si>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</si>
  <si>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</si>
  <si>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</si>
  <si>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</si>
  <si>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</si>
  <si>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</si>
  <si>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</si>
  <si>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</si>
  <si>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</si>
  <si>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</si>
  <si>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</si>
  <si>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</si>
  <si>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</si>
  <si>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</si>
  <si>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</si>
  <si>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</si>
  <si>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</si>
  <si>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</si>
  <si>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</si>
  <si>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</si>
  <si>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</si>
  <si>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</si>
  <si>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</si>
  <si>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</si>
  <si>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</si>
  <si>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</si>
  <si>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</si>
  <si>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</si>
  <si>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</si>
  <si>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</si>
  <si>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</si>
  <si>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</si>
  <si>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</si>
  <si>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</si>
  <si>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</si>
  <si>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</si>
  <si>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</si>
  <si>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</si>
  <si>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</si>
  <si>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</si>
  <si>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</si>
  <si>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</si>
  <si>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</si>
  <si>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</si>
  <si>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</si>
  <si>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</si>
  <si>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</si>
  <si>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</si>
  <si>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</si>
  <si>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</si>
  <si>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</si>
  <si>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</si>
  <si>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</si>
  <si>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</si>
  <si>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</si>
  <si>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</si>
  <si>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</si>
  <si>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</si>
  <si>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</si>
  <si>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</si>
  <si>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</si>
  <si>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</si>
  <si>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</si>
  <si>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</si>
  <si>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</si>
  <si>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</si>
  <si>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</si>
  <si>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</si>
  <si>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</si>
  <si>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</si>
  <si>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</si>
  <si>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</si>
  <si>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</si>
  <si>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</si>
  <si>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</si>
  <si>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</si>
  <si>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</si>
  <si>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</si>
  <si>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</si>
  <si>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</si>
  <si>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</si>
  <si>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</si>
  <si>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</si>
  <si>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</si>
  <si>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</si>
  <si>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</si>
  <si>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</si>
  <si>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</si>
  <si>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</si>
  <si>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</si>
  <si>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</si>
  <si>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</si>
  <si>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</si>
  <si>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</si>
  <si>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</si>
  <si>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</si>
  <si>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</si>
  <si>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</si>
  <si>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</si>
  <si>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</si>
  <si>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</si>
  <si>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</si>
  <si>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</si>
  <si>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</si>
  <si>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</si>
  <si>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</si>
  <si>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</si>
  <si>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</si>
  <si>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</si>
  <si>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</si>
  <si>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</si>
  <si>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</si>
  <si>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</si>
  <si>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</si>
  <si>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</si>
  <si>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</si>
  <si>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</si>
  <si>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</si>
  <si>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</si>
  <si>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</si>
  <si>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</si>
  <si>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</si>
  <si>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</si>
  <si>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</si>
  <si>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</si>
  <si>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</si>
  <si>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</si>
  <si>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</si>
  <si>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</si>
  <si>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</si>
  <si>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</si>
  <si>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</si>
  <si>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</si>
  <si>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</si>
  <si>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</si>
  <si>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</si>
  <si>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</si>
  <si>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</si>
  <si>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</si>
  <si>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</si>
  <si>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</si>
  <si>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</si>
  <si>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</si>
  <si>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</si>
  <si>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</si>
  <si>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</si>
  <si>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</si>
  <si>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</si>
  <si>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</si>
  <si>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</si>
  <si>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</si>
  <si>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</si>
  <si>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</si>
  <si>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</si>
  <si>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</si>
  <si>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</si>
  <si>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</si>
  <si>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</si>
  <si>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</si>
  <si>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</si>
  <si>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</si>
  <si>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</si>
  <si>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</si>
  <si>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</si>
  <si>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</si>
  <si>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</si>
  <si>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</si>
  <si>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</si>
  <si>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</si>
  <si>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</si>
  <si>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</si>
  <si>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</si>
  <si>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</si>
  <si>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</si>
  <si>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</si>
  <si>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</si>
  <si>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</si>
  <si>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</si>
  <si>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</si>
  <si>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</si>
  <si>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</si>
  <si>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</si>
  <si>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</si>
  <si>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</si>
  <si>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</si>
  <si>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</si>
  <si>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</si>
  <si>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</si>
  <si>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</si>
  <si>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</si>
  <si>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</si>
  <si>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</si>
  <si>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</si>
  <si>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</si>
  <si>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</si>
  <si>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</si>
  <si>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</si>
  <si>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</si>
  <si>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</si>
  <si>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</si>
  <si>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</si>
  <si>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</si>
  <si>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</si>
  <si>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</si>
  <si>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</si>
  <si>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</si>
  <si>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</si>
  <si>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</si>
  <si>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</si>
  <si>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</si>
  <si>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</si>
  <si>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</si>
  <si>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</si>
  <si>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</si>
  <si>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</si>
  <si>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</si>
  <si>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</si>
  <si>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</si>
  <si>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</si>
  <si>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</si>
  <si>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</si>
  <si>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</si>
  <si>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</si>
  <si>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</si>
  <si>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</si>
  <si>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</si>
  <si>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</si>
  <si>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</si>
  <si>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</si>
  <si>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</si>
  <si>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</si>
  <si>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</si>
  <si>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</si>
  <si>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</si>
  <si>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</si>
  <si>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</si>
  <si>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</si>
  <si>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</si>
  <si>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</si>
  <si>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</si>
  <si>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</si>
  <si>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</si>
  <si>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</si>
  <si>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</si>
  <si>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</si>
  <si>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</si>
  <si>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</si>
  <si>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</si>
  <si>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</si>
  <si>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</si>
  <si>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</si>
  <si>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</si>
  <si>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</si>
  <si>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</si>
  <si>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</si>
  <si>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</si>
  <si>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</si>
  <si>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</si>
  <si>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</si>
  <si>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</si>
  <si>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</si>
  <si>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</si>
  <si>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</si>
  <si>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</si>
  <si>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</si>
  <si>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</si>
  <si>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</si>
  <si>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</si>
  <si>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</si>
  <si>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</si>
  <si>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</si>
  <si>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</si>
  <si>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</si>
  <si>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</si>
  <si>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</si>
  <si>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</si>
  <si>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</si>
  <si>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</si>
  <si>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</si>
  <si>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</si>
  <si>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</si>
  <si>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</si>
  <si>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</si>
  <si>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</si>
  <si>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</si>
  <si>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</si>
  <si>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</si>
  <si>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</si>
  <si>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</si>
  <si>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</si>
  <si>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</si>
  <si>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</si>
  <si>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</si>
  <si>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</si>
  <si>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</si>
  <si>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</si>
  <si>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</si>
  <si>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</si>
  <si>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</si>
  <si>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</si>
  <si>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</si>
  <si>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</si>
  <si>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</si>
  <si>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</si>
  <si>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</si>
  <si>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</si>
  <si>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</si>
  <si>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</si>
  <si>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</si>
  <si>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</si>
  <si>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</si>
  <si>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</si>
  <si>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</si>
  <si>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</si>
  <si>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</si>
  <si>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</si>
  <si>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</si>
  <si>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</si>
  <si>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</si>
  <si>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</si>
  <si>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</si>
  <si>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</si>
  <si>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</si>
  <si>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</si>
  <si>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</si>
  <si>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</si>
  <si>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</si>
  <si>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</si>
  <si>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</si>
  <si>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</si>
  <si>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</si>
  <si>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</si>
  <si>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</si>
  <si>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</si>
  <si>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</si>
  <si>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</si>
  <si>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</si>
  <si>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</si>
  <si>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</si>
  <si>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</si>
  <si>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</si>
  <si>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</si>
  <si>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</si>
  <si>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</si>
  <si>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</si>
  <si>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</si>
  <si>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</si>
  <si>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</si>
  <si>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</si>
  <si>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</si>
  <si>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</si>
  <si>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</si>
  <si>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</si>
  <si>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</si>
  <si>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</si>
  <si>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</si>
  <si>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</si>
  <si>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</si>
  <si>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</si>
  <si>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</si>
  <si>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</si>
  <si>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</si>
  <si>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</si>
  <si>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</si>
  <si>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</si>
  <si>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</si>
  <si>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</si>
  <si>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</si>
  <si>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</si>
  <si>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</si>
  <si>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</si>
  <si>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</si>
  <si>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</si>
  <si>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</si>
  <si>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</si>
  <si>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</si>
  <si>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</si>
  <si>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</si>
  <si>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</si>
  <si>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</si>
  <si>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</si>
  <si>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</si>
  <si>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</si>
  <si>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</si>
  <si>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</si>
  <si>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</si>
  <si>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</si>
  <si>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</si>
  <si>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</si>
  <si>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</si>
  <si>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</si>
  <si>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</si>
  <si>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</si>
  <si>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</si>
  <si>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</si>
  <si>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</si>
  <si>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</si>
  <si>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</si>
  <si>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</si>
  <si>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</si>
  <si>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</si>
  <si>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</si>
  <si>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</si>
  <si>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</si>
  <si>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</si>
  <si>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</si>
  <si>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</si>
  <si>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</si>
  <si>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</si>
  <si>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</si>
  <si>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</si>
  <si>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</si>
  <si>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</si>
  <si>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</si>
  <si>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</si>
  <si>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</si>
  <si>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</si>
  <si>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</si>
  <si>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</si>
  <si>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</si>
  <si>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</si>
  <si>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</si>
  <si>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</si>
  <si>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</si>
  <si>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</si>
  <si>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</si>
  <si>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</si>
  <si>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</si>
  <si>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</si>
  <si>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</si>
  <si>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</si>
  <si>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</si>
  <si>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</si>
  <si>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</si>
  <si>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</si>
  <si>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</si>
  <si>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</si>
  <si>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</si>
  <si>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</si>
  <si>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</si>
  <si>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</si>
  <si>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</si>
  <si>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</si>
  <si>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</si>
  <si>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</si>
  <si>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</si>
  <si>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</si>
  <si>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</si>
  <si>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</si>
  <si>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</si>
  <si>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</si>
  <si>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</si>
  <si>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</si>
  <si>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</si>
  <si>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</si>
  <si>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</si>
  <si>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</si>
  <si>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</si>
  <si>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</si>
  <si>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</si>
  <si>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</si>
  <si>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</si>
  <si>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</si>
  <si>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</si>
  <si>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</si>
  <si>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</si>
  <si>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</si>
  <si>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</si>
  <si>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</si>
  <si>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</si>
  <si>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</si>
  <si>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</si>
  <si>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</si>
  <si>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</si>
  <si>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</si>
  <si>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</si>
  <si>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</si>
  <si>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</si>
  <si>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</si>
  <si>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</si>
  <si>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</si>
  <si>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</si>
  <si>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</si>
  <si>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</si>
  <si>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</si>
  <si>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</si>
  <si>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</si>
  <si>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</si>
  <si>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</si>
  <si>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</si>
  <si>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</si>
  <si>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</si>
  <si>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</si>
  <si>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</si>
  <si>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</si>
  <si>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</si>
  <si>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</si>
  <si>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</si>
  <si>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</si>
  <si>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</si>
  <si>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</si>
  <si>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</si>
  <si>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</si>
  <si>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</si>
  <si>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</si>
  <si>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</si>
  <si>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</si>
  <si>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</si>
  <si>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</si>
  <si>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</si>
  <si>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</si>
  <si>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</si>
  <si>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</si>
  <si>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</si>
  <si>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</si>
  <si>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</si>
  <si>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</si>
  <si>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</si>
  <si>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</si>
  <si>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</si>
  <si>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</si>
  <si>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</si>
  <si>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</si>
  <si>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</si>
  <si>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</si>
  <si>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</si>
  <si>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</si>
  <si>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</si>
  <si>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</si>
  <si>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</si>
  <si>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</si>
  <si>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</si>
  <si>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</si>
  <si>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</si>
  <si>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</si>
  <si>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</si>
  <si>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</si>
  <si>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</si>
  <si>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</si>
  <si>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</si>
  <si>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</si>
  <si>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</si>
  <si>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</si>
  <si>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</si>
  <si>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</si>
  <si>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</si>
  <si>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</si>
  <si>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</si>
  <si>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</si>
  <si>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</si>
  <si>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</si>
  <si>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</si>
  <si>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</si>
  <si>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</si>
  <si>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</si>
  <si>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</si>
  <si>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</si>
  <si>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</si>
  <si>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</si>
  <si>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</si>
  <si>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</si>
  <si>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</si>
  <si>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</si>
  <si>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</si>
  <si>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</si>
  <si>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</si>
  <si>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</si>
  <si>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</si>
  <si>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</si>
  <si>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</si>
  <si>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</si>
  <si>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</si>
  <si>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</si>
  <si>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</si>
  <si>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</si>
  <si>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</si>
  <si>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</si>
  <si>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</si>
  <si>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</si>
  <si>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</si>
  <si>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</si>
  <si>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</si>
  <si>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</si>
  <si>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</si>
  <si>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</si>
  <si>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</si>
  <si>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</si>
  <si>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</si>
  <si>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</si>
  <si>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</si>
  <si>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</si>
  <si>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</si>
  <si>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</si>
  <si>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</si>
  <si>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</si>
  <si>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</si>
  <si>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</si>
  <si>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</si>
  <si>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</si>
  <si>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</si>
  <si>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</si>
  <si>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</si>
  <si>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</si>
  <si>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</si>
  <si>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</si>
  <si>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</si>
  <si>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</si>
  <si>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</si>
  <si>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</si>
  <si>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</si>
  <si>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</si>
  <si>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</si>
  <si>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</si>
  <si>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</si>
  <si>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</si>
  <si>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</si>
  <si>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</si>
  <si>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</si>
  <si>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</si>
  <si>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</si>
  <si>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</si>
  <si>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</si>
  <si>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</si>
  <si>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</si>
  <si>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</si>
  <si>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</si>
  <si>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</si>
  <si>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</si>
  <si>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</si>
  <si>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</si>
  <si>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</si>
  <si>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</si>
  <si>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</si>
  <si>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</si>
  <si>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</si>
  <si>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</si>
  <si>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</si>
  <si>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</si>
  <si>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</si>
  <si>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</si>
  <si>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</si>
  <si>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</si>
  <si>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</si>
  <si>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</si>
  <si>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</si>
  <si>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</si>
  <si>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</si>
  <si>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</si>
  <si>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</si>
  <si>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</si>
  <si>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</si>
  <si>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</si>
  <si>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</si>
  <si>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</si>
  <si>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</si>
  <si>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</si>
  <si>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</si>
  <si>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</si>
  <si>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</si>
  <si>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</si>
  <si>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</si>
  <si>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</si>
  <si>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</si>
  <si>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</si>
  <si>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</si>
  <si>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</si>
  <si>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</si>
  <si>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</si>
  <si>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</si>
  <si>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</si>
  <si>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</si>
  <si>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</si>
  <si>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</si>
  <si>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</si>
  <si>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</si>
  <si>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</si>
  <si>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</si>
  <si>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</si>
  <si>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</si>
  <si>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</si>
  <si>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</si>
  <si>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</si>
  <si>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</si>
  <si>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</si>
  <si>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</si>
  <si>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</si>
  <si>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</si>
  <si>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</si>
  <si>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</si>
  <si>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</si>
  <si>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</si>
  <si>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</si>
  <si>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</si>
  <si>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</si>
  <si>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</si>
  <si>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</si>
  <si>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</si>
  <si>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</si>
  <si>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</si>
  <si>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</si>
  <si>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</si>
  <si>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</si>
  <si>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</si>
  <si>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</si>
  <si>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</si>
  <si>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</si>
  <si>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</si>
  <si>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</si>
  <si>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</si>
  <si>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</si>
  <si>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</si>
  <si>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</si>
  <si>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</si>
  <si>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</si>
  <si>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</si>
  <si>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</si>
  <si>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</si>
  <si>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</si>
  <si>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</si>
  <si>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</si>
  <si>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</si>
  <si>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</si>
  <si>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</si>
  <si>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</si>
  <si>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</si>
  <si>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</si>
  <si>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</si>
  <si>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</si>
  <si>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</si>
  <si>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</si>
  <si>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</si>
  <si>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</si>
  <si>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</si>
  <si>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</si>
  <si>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</si>
  <si>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</si>
  <si>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</si>
  <si>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</si>
  <si>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</si>
  <si>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</si>
  <si>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</si>
  <si>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</si>
  <si>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</si>
  <si>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</si>
  <si>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</si>
  <si>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</si>
  <si>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</si>
  <si>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</si>
  <si>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</si>
  <si>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</si>
  <si>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</si>
  <si>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</si>
  <si>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</si>
  <si>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</si>
  <si>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</si>
  <si>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</si>
  <si>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</si>
  <si>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</si>
  <si>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</si>
  <si>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</si>
  <si>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</si>
  <si>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</si>
  <si>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</si>
  <si>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</si>
  <si>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</si>
  <si>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</si>
  <si>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</si>
  <si>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</si>
  <si>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</si>
  <si>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</si>
  <si>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</si>
  <si>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</si>
  <si>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</si>
  <si>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</si>
  <si>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</si>
  <si>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</si>
  <si>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</si>
  <si>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</si>
  <si>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</si>
  <si>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</si>
  <si>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</si>
  <si>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</si>
  <si>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</si>
  <si>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</si>
  <si>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</si>
  <si>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</si>
  <si>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</si>
  <si>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</si>
  <si>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</si>
  <si>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</si>
  <si>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</si>
  <si>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</si>
  <si>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</si>
  <si>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</si>
  <si>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</si>
  <si>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</si>
  <si>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</si>
  <si>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</si>
  <si>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</si>
  <si>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</si>
  <si>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</si>
  <si>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</si>
  <si>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</si>
  <si>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</si>
  <si>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</si>
  <si>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</si>
  <si>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</si>
  <si>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</si>
  <si>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</si>
  <si>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</si>
  <si>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</si>
  <si>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</si>
  <si>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</si>
  <si>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</si>
  <si>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</si>
  <si>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</si>
  <si>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</si>
  <si>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</si>
  <si>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</si>
  <si>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</si>
  <si>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</si>
  <si>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</si>
  <si>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</si>
  <si>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</si>
  <si>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</si>
  <si>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</si>
  <si>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</si>
  <si>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</si>
  <si>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</si>
  <si>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</si>
  <si>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</si>
  <si>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</si>
  <si>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</si>
  <si>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</si>
  <si>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</si>
  <si>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</si>
  <si>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</si>
  <si>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</si>
  <si>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</si>
  <si>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</si>
  <si>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</si>
  <si>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</si>
  <si>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</si>
  <si>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</si>
  <si>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</si>
  <si>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</si>
  <si>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</si>
  <si>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</si>
  <si>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</si>
  <si>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</si>
  <si>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</si>
  <si>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</si>
  <si>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</si>
  <si>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</si>
  <si>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</si>
  <si>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</si>
  <si>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</si>
  <si>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</si>
  <si>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</si>
  <si>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</si>
  <si>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</si>
  <si>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</si>
  <si>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</si>
  <si>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</si>
  <si>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</si>
  <si>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</si>
  <si>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</si>
  <si>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</si>
  <si>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</si>
  <si>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</si>
  <si>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</si>
  <si>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</si>
  <si>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</si>
  <si>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</si>
  <si>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</si>
  <si>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</si>
  <si>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</si>
  <si>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</si>
  <si>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</si>
  <si>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</si>
  <si>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</si>
  <si>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</si>
  <si>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</si>
  <si>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</si>
  <si>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</si>
  <si>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</si>
  <si>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</si>
  <si>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</si>
  <si>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</si>
  <si>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</si>
  <si>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</si>
  <si>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</si>
  <si>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</si>
  <si>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</si>
  <si>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</si>
  <si>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</si>
  <si>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</si>
  <si>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</si>
  <si>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</si>
  <si>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</si>
  <si>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</si>
  <si>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</si>
  <si>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</si>
  <si>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</si>
  <si>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</si>
  <si>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</si>
  <si>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</si>
  <si>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</si>
  <si>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</si>
  <si>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</si>
  <si>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</si>
  <si>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</si>
  <si>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</si>
  <si>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</si>
  <si>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</si>
  <si>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</si>
  <si>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</si>
  <si>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</si>
  <si>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</si>
  <si>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</si>
  <si>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</si>
  <si>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</si>
  <si>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</si>
  <si>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</si>
  <si>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</si>
  <si>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</si>
  <si>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</si>
  <si>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</si>
  <si>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</si>
  <si>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</si>
  <si>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</si>
  <si>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</si>
  <si>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</si>
  <si>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</si>
  <si>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</si>
  <si>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</si>
  <si>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</si>
  <si>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</si>
  <si>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</si>
  <si>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</si>
  <si>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</si>
  <si>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</si>
  <si>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</si>
  <si>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</si>
  <si>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</si>
  <si>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</si>
  <si>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</si>
  <si>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</si>
  <si>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</si>
  <si>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</si>
  <si>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</si>
  <si>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</si>
  <si>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</si>
  <si>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</si>
  <si>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</si>
  <si>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</si>
  <si>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</si>
  <si>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</si>
  <si>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</si>
  <si>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</si>
  <si>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</si>
  <si>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</si>
  <si>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</si>
  <si>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</si>
  <si>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</si>
  <si>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</si>
  <si>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</si>
  <si>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</si>
  <si>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</si>
  <si>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</si>
  <si>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</si>
  <si>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</si>
  <si>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</si>
  <si>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</si>
  <si>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</si>
  <si>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</si>
  <si>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</si>
  <si>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</si>
  <si>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</si>
  <si>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</si>
  <si>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</si>
  <si>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</si>
  <si>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</si>
  <si>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</si>
  <si>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</si>
  <si>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</si>
  <si>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</si>
  <si>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</si>
  <si>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</si>
  <si>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</si>
  <si>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</si>
  <si>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</si>
  <si>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</si>
  <si>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</si>
  <si>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</si>
  <si>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</si>
  <si>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</si>
  <si>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</si>
  <si>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</si>
  <si>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</si>
  <si>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</si>
  <si>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</si>
  <si>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</si>
  <si>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</si>
  <si>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</si>
  <si>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</si>
  <si>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</si>
  <si>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</si>
  <si>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</si>
  <si>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</si>
  <si>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</si>
  <si>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</si>
  <si>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</si>
  <si>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</si>
  <si>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</si>
  <si>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</si>
  <si>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</si>
  <si>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</si>
  <si>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</si>
  <si>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</si>
  <si>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</si>
  <si>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</si>
  <si>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</si>
  <si>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</si>
  <si>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</si>
  <si>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</si>
  <si>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</si>
  <si>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</si>
  <si>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</si>
  <si>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</si>
  <si>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</si>
  <si>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</si>
  <si>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</si>
  <si>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</si>
  <si>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</si>
  <si>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</si>
  <si>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</si>
  <si>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</si>
  <si>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</si>
  <si>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</si>
  <si>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</si>
  <si>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</si>
  <si>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</si>
  <si>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</si>
  <si>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</si>
  <si>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</si>
  <si>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</si>
  <si>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</si>
  <si>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</si>
  <si>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</si>
  <si>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</si>
  <si>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</si>
  <si>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</si>
  <si>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</si>
  <si>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</si>
  <si>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</si>
  <si>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</si>
  <si>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</si>
  <si>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</si>
  <si>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</si>
  <si>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</si>
  <si>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</si>
  <si>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</si>
  <si>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</si>
  <si>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</si>
  <si>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</si>
  <si>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</si>
  <si>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</si>
  <si>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</si>
  <si>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</si>
  <si>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</si>
  <si>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</si>
  <si>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</si>
  <si>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</si>
  <si>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</si>
  <si>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</si>
  <si>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</si>
  <si>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</si>
  <si>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</si>
  <si>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</si>
  <si>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</si>
  <si>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</si>
  <si>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</si>
  <si>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</si>
  <si>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</si>
  <si>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</si>
  <si>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</si>
  <si>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</si>
  <si>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</si>
  <si>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</si>
  <si>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</si>
  <si>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</si>
  <si>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</si>
  <si>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</si>
  <si>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</si>
  <si>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</si>
  <si>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</si>
  <si>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</si>
  <si>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</si>
  <si>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</si>
  <si>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</si>
  <si>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</si>
  <si>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</si>
  <si>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</si>
  <si>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</si>
  <si>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</si>
  <si>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</si>
  <si>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</si>
  <si>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</si>
  <si>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</si>
  <si>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</si>
  <si>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</si>
  <si>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</si>
  <si>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</si>
  <si>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</si>
  <si>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</si>
  <si>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</si>
  <si>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</si>
  <si>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</si>
  <si>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</si>
  <si>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</si>
  <si>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</si>
  <si>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</si>
  <si>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</si>
  <si>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</si>
  <si>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</si>
  <si>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</si>
  <si>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</si>
  <si>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</si>
  <si>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</si>
  <si>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</si>
  <si>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</si>
  <si>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</si>
  <si>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</si>
  <si>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</si>
  <si>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</si>
  <si>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</si>
  <si>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</si>
  <si>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</si>
  <si>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</si>
  <si>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</si>
  <si>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</si>
  <si>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</si>
  <si>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</si>
  <si>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</si>
  <si>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</si>
  <si>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</si>
  <si>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</si>
  <si>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</si>
  <si>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</si>
  <si>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</si>
  <si>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</si>
  <si>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</si>
  <si>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</si>
  <si>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</si>
  <si>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</si>
  <si>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</si>
  <si>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</si>
  <si>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</si>
  <si>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</si>
  <si>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</si>
  <si>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</si>
  <si>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</si>
  <si>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</si>
  <si>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</si>
  <si>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</si>
  <si>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</si>
  <si>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</si>
  <si>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</si>
  <si>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</si>
  <si>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</si>
  <si>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</si>
  <si>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</si>
  <si>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</si>
  <si>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</si>
  <si>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</si>
  <si>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</si>
  <si>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</si>
  <si>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</si>
  <si>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</si>
  <si>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</si>
  <si>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</si>
  <si>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</si>
  <si>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</si>
  <si>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</si>
  <si>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</si>
  <si>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</si>
  <si>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</si>
  <si>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</si>
  <si>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</si>
  <si>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</si>
  <si>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</si>
  <si>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</si>
  <si>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</si>
  <si>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</si>
  <si>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</si>
  <si>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</si>
  <si>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</si>
  <si>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</si>
  <si>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</si>
  <si>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</si>
  <si>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</si>
  <si>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</si>
  <si>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</si>
  <si>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</si>
  <si>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</si>
  <si>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</si>
  <si>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</si>
  <si>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</si>
  <si>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</si>
  <si>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</si>
  <si>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</si>
  <si>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</si>
  <si>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</si>
  <si>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</si>
  <si>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</si>
  <si>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</si>
  <si>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</si>
  <si>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</si>
  <si>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</si>
  <si>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</si>
  <si>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</si>
  <si>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</si>
  <si>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</si>
  <si>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</si>
  <si>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</si>
  <si>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</si>
  <si>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</si>
  <si>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</si>
  <si>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</si>
  <si>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</si>
  <si>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</si>
  <si>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</si>
  <si>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</si>
  <si>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</si>
  <si>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</si>
  <si>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</si>
  <si>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</si>
  <si>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</si>
  <si>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</si>
  <si>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</si>
  <si>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</si>
  <si>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</si>
  <si>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</si>
  <si>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</si>
  <si>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</si>
  <si>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</si>
  <si>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</si>
  <si>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</si>
  <si>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</si>
  <si>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</si>
  <si>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</si>
  <si>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</si>
  <si>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</si>
  <si>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</si>
  <si>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</si>
  <si>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</si>
  <si>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</si>
  <si>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</si>
  <si>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</si>
  <si>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</si>
  <si>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</si>
  <si>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</si>
  <si>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</si>
  <si>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</si>
  <si>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</si>
  <si>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</si>
  <si>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</si>
  <si>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</si>
  <si>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</si>
  <si>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</si>
  <si>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</si>
  <si>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</si>
  <si>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</si>
  <si>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</si>
  <si>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</si>
  <si>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</si>
  <si>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</si>
  <si>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</si>
  <si>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</si>
  <si>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</si>
  <si>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</si>
  <si>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</si>
  <si>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</si>
  <si>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</si>
  <si>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</si>
  <si>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</si>
  <si>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</si>
  <si>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</si>
  <si>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</si>
  <si>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</si>
  <si>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</si>
  <si>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</si>
  <si>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</si>
  <si>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</si>
  <si>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</si>
  <si>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</si>
  <si>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</si>
  <si>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</si>
  <si>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</si>
  <si>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</si>
  <si>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</si>
  <si>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</si>
  <si>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</si>
  <si>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</si>
  <si>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</si>
  <si>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</si>
  <si>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</si>
  <si>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</si>
  <si>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</si>
  <si>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</si>
  <si>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</si>
  <si>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</si>
  <si>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</si>
  <si>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</si>
  <si>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</si>
  <si>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</si>
  <si>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</si>
  <si>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</si>
  <si>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</si>
  <si>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</si>
  <si>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</si>
  <si>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</si>
  <si>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</si>
  <si>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</si>
  <si>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</si>
  <si>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</si>
  <si>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</si>
  <si>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</si>
  <si>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</si>
  <si>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</si>
  <si>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</si>
  <si>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</si>
  <si>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</si>
  <si>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</si>
  <si>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</si>
  <si>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</si>
  <si>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</si>
  <si>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</si>
  <si>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</si>
  <si>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</si>
  <si>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</si>
  <si>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</si>
  <si>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</si>
  <si>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</si>
  <si>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</si>
  <si>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</si>
  <si>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</si>
  <si>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</si>
  <si>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</si>
  <si>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</si>
  <si>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</si>
  <si>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</si>
  <si>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</si>
  <si>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</si>
  <si>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</si>
  <si>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</si>
  <si>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</si>
  <si>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</si>
  <si>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</si>
  <si>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</si>
  <si>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</si>
  <si>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</si>
  <si>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</si>
  <si>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</si>
  <si>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</si>
  <si>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</si>
  <si>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</si>
  <si>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</si>
  <si>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</si>
  <si>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</si>
  <si>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</si>
  <si>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</si>
  <si>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</si>
  <si>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</si>
  <si>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</si>
  <si>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</si>
  <si>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</si>
  <si>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</si>
  <si>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</si>
  <si>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</si>
  <si>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</si>
  <si>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</si>
  <si>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</si>
  <si>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</si>
  <si>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</si>
  <si>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</si>
  <si>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</si>
  <si>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</si>
  <si>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</si>
  <si>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</si>
  <si>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</si>
  <si>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</si>
  <si>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</si>
  <si>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</si>
  <si>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</si>
  <si>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</si>
  <si>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</si>
  <si>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</si>
  <si>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</si>
  <si>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</si>
  <si>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</si>
  <si>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</si>
  <si>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</si>
  <si>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</si>
  <si>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</si>
  <si>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</si>
  <si>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</si>
  <si>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</si>
  <si>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</si>
  <si>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</si>
  <si>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</si>
  <si>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</si>
  <si>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</si>
  <si>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</si>
  <si>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</si>
  <si>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</si>
  <si>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</si>
  <si>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</si>
  <si>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</si>
  <si>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</si>
  <si>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</si>
  <si>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</si>
  <si>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</si>
  <si>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</si>
  <si>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</si>
  <si>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</si>
  <si>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</si>
  <si>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</si>
  <si>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</si>
  <si>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</si>
  <si>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</si>
  <si>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</si>
  <si>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</si>
  <si>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</si>
  <si>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</si>
  <si>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</si>
  <si>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</si>
  <si>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</si>
  <si>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</si>
  <si>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</si>
  <si>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</si>
  <si>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</si>
  <si>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</si>
  <si>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</si>
  <si>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</si>
  <si>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</si>
  <si>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</si>
  <si>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</si>
  <si>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</si>
  <si>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</si>
  <si>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</si>
  <si>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</si>
  <si>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</si>
  <si>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</si>
  <si>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</si>
  <si>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</si>
  <si>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</si>
  <si>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</si>
  <si>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</si>
  <si>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</si>
  <si>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</si>
  <si>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</si>
  <si>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</si>
  <si>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</si>
  <si>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</si>
  <si>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</si>
  <si>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</si>
  <si>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</si>
  <si>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</si>
  <si>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</si>
  <si>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</si>
  <si>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</si>
  <si>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</si>
  <si>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</si>
  <si>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</si>
  <si>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</si>
  <si>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</si>
  <si>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</si>
  <si>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</si>
  <si>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</si>
  <si>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</si>
  <si>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</si>
  <si>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</si>
  <si>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</si>
  <si>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</si>
  <si>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</si>
  <si>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</si>
  <si>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</si>
  <si>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</si>
  <si>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</si>
  <si>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</si>
  <si>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</si>
  <si>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</si>
  <si>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</si>
  <si>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</si>
  <si>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</si>
  <si>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</si>
  <si>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</si>
  <si>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</si>
  <si>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</si>
  <si>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</si>
  <si>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</si>
  <si>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</si>
  <si>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</si>
  <si>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</si>
  <si>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</si>
  <si>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</si>
  <si>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</si>
  <si>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</si>
  <si>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</si>
  <si>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</si>
  <si>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</si>
  <si>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</si>
  <si>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</si>
  <si>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</si>
  <si>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</si>
  <si>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</si>
  <si>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</si>
  <si>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</si>
  <si>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</si>
  <si>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</si>
  <si>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</si>
  <si>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</si>
  <si>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</si>
  <si>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</si>
  <si>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</si>
  <si>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</si>
  <si>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</si>
  <si>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</si>
  <si>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</si>
  <si>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</si>
  <si>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</si>
  <si>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</si>
  <si>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</si>
  <si>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</si>
  <si>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</si>
  <si>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</si>
  <si>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</si>
  <si>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</si>
  <si>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</si>
  <si>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</si>
  <si>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</si>
  <si>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</si>
  <si>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</si>
  <si>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</si>
  <si>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</si>
  <si>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</si>
  <si>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</si>
  <si>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</si>
  <si>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</si>
  <si>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</si>
  <si>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</si>
  <si>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</si>
  <si>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</si>
  <si>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</si>
  <si>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</si>
  <si>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</si>
  <si>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</si>
  <si>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</si>
  <si>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</si>
  <si>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</si>
  <si>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</si>
  <si>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</si>
  <si>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</si>
  <si>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</si>
  <si>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</si>
  <si>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</si>
  <si>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</si>
  <si>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</si>
  <si>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</si>
  <si>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</si>
  <si>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</si>
  <si>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</si>
  <si>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</si>
  <si>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</si>
  <si>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</si>
  <si>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</si>
  <si>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</si>
  <si>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</si>
  <si>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</si>
  <si>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</si>
  <si>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</si>
  <si>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</si>
  <si>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</si>
  <si>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</si>
  <si>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</si>
  <si>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</si>
  <si>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</si>
  <si>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</si>
  <si>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</si>
  <si>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</si>
  <si>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</si>
  <si>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</si>
  <si>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</si>
  <si>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</si>
  <si>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</si>
  <si>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</si>
  <si>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</si>
  <si>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</si>
  <si>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</si>
  <si>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</si>
  <si>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</si>
  <si>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</si>
  <si>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</si>
  <si>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</si>
  <si>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</si>
  <si>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</si>
  <si>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</si>
  <si>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</si>
  <si>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</si>
  <si>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</si>
  <si>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</si>
  <si>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</si>
  <si>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</si>
  <si>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</si>
  <si>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</si>
  <si>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</si>
  <si>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</si>
  <si>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</si>
  <si>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</si>
  <si>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</si>
  <si>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</si>
  <si>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</si>
  <si>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</si>
  <si>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</si>
  <si>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</si>
  <si>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</si>
  <si>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</si>
  <si>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</si>
  <si>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</si>
  <si>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</si>
  <si>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</si>
  <si>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</si>
  <si>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</si>
  <si>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</si>
  <si>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</si>
  <si>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</si>
  <si>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</si>
  <si>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</si>
  <si>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</si>
  <si>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</si>
  <si>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</si>
  <si>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</si>
  <si>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</si>
  <si>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</si>
  <si>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</si>
  <si>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</si>
  <si>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</si>
  <si>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</si>
  <si>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</si>
  <si>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</si>
  <si>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</si>
  <si>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</si>
  <si>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</si>
  <si>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</si>
  <si>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</si>
  <si>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</si>
  <si>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</si>
  <si>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</si>
  <si>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</si>
  <si>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</si>
  <si>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</si>
  <si>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</si>
  <si>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</si>
  <si>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</si>
  <si>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</si>
  <si>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</si>
  <si>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</si>
  <si>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</si>
  <si>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</si>
  <si>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</si>
  <si>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</si>
  <si>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</si>
  <si>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</si>
  <si>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</si>
  <si>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</si>
  <si>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</si>
  <si>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</si>
  <si>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</si>
  <si>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</si>
  <si>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</si>
  <si>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</si>
  <si>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</si>
  <si>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</si>
  <si>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</si>
  <si>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</si>
  <si>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</si>
  <si>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</si>
  <si>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</si>
  <si>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</si>
  <si>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</si>
  <si>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</si>
  <si>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</si>
  <si>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</si>
  <si>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</si>
  <si>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</si>
  <si>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</si>
  <si>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</si>
  <si>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</si>
  <si>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</si>
  <si>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</si>
  <si>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</si>
  <si>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</si>
  <si>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</si>
  <si>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</si>
  <si>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</si>
  <si>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</si>
  <si>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</si>
  <si>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</si>
  <si>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</si>
  <si>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</si>
  <si>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</si>
  <si>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</si>
  <si>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</si>
  <si>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</si>
  <si>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</si>
  <si>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</si>
  <si>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</si>
  <si>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</si>
  <si>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</si>
  <si>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</si>
  <si>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</si>
  <si>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</si>
  <si>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</si>
  <si>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</si>
  <si>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</si>
  <si>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</si>
  <si>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</si>
  <si>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</si>
  <si>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</si>
  <si>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</si>
  <si>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</si>
  <si>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</si>
  <si>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</si>
  <si>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</si>
  <si>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</si>
  <si>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</si>
  <si>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</si>
  <si>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</si>
  <si>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</si>
  <si>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</si>
  <si>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</si>
  <si>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</si>
  <si>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</si>
  <si>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</si>
  <si>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</si>
  <si>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</si>
  <si>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</si>
  <si>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</si>
  <si>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</si>
  <si>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</si>
  <si>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</si>
  <si>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</si>
  <si>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</si>
  <si>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</si>
  <si>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</si>
  <si>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</si>
  <si>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</si>
  <si>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</si>
  <si>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</si>
  <si>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</si>
  <si>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</si>
  <si>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</si>
  <si>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</si>
  <si>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</si>
  <si>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</si>
  <si>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</si>
  <si>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</si>
  <si>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</si>
  <si>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</si>
  <si>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</si>
  <si>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</si>
  <si>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</si>
  <si>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</si>
  <si>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</si>
  <si>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</si>
  <si>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</si>
  <si>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</si>
  <si>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</si>
  <si>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</si>
  <si>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</si>
  <si>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</si>
  <si>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</si>
  <si>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</si>
  <si>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</si>
  <si>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</si>
  <si>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</si>
  <si>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</si>
  <si>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</si>
  <si>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</si>
  <si>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</si>
  <si>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</si>
  <si>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</si>
  <si>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</si>
  <si>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</si>
  <si>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</si>
  <si>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</si>
  <si>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</si>
  <si>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</si>
  <si>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</si>
  <si>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</si>
  <si>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</si>
  <si>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</si>
  <si>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</si>
  <si>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</si>
  <si>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</si>
  <si>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</si>
  <si>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</si>
  <si>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</si>
  <si>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</si>
  <si>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</si>
  <si>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</si>
  <si>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</si>
  <si>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</si>
  <si>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</si>
  <si>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</si>
  <si>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</si>
  <si>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</si>
  <si>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</si>
  <si>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</si>
  <si>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</si>
  <si>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</si>
  <si>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</si>
  <si>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</si>
  <si>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</si>
  <si>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</si>
  <si>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</si>
  <si>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</si>
  <si>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</si>
  <si>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</si>
  <si>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</si>
  <si>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</si>
  <si>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</si>
  <si>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</si>
  <si>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</si>
  <si>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</si>
  <si>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</si>
  <si>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</si>
  <si>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</si>
  <si>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</si>
  <si>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</si>
  <si>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</si>
  <si>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</si>
  <si>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</si>
  <si>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</si>
  <si>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</si>
  <si>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</si>
  <si>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</si>
  <si>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</si>
  <si>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</si>
  <si>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</si>
  <si>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</si>
  <si>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</si>
  <si>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</si>
  <si>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</si>
  <si>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</si>
  <si>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</si>
  <si>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</si>
  <si>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</si>
  <si>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</si>
  <si>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</si>
  <si>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</si>
  <si>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</si>
  <si>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</si>
  <si>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</si>
  <si>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</si>
  <si>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</si>
  <si>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</si>
  <si>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</si>
  <si>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</si>
  <si>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</si>
  <si>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</si>
  <si>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</si>
  <si>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</si>
  <si>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</si>
  <si>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</si>
  <si>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</si>
  <si>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</si>
  <si>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</si>
  <si>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</si>
  <si>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</si>
  <si>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</si>
  <si>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</si>
  <si>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</si>
  <si>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</si>
  <si>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</si>
  <si>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</si>
  <si>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</si>
  <si>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</si>
  <si>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</si>
  <si>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</si>
  <si>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</si>
  <si>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</si>
  <si>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</si>
  <si>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</si>
  <si>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</si>
  <si>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</si>
  <si>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</si>
  <si>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</si>
  <si>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</si>
  <si>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</si>
  <si>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</si>
  <si>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</si>
  <si>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</si>
  <si>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</si>
  <si>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</si>
  <si>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</si>
  <si>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</si>
  <si>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</si>
  <si>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</si>
  <si>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</si>
  <si>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</si>
  <si>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</si>
  <si>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</si>
  <si>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</si>
  <si>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</si>
  <si>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</si>
  <si>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</si>
  <si>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</si>
  <si>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</si>
  <si>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</si>
  <si>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</si>
  <si>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</si>
  <si>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</si>
  <si>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</si>
  <si>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</si>
  <si>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</si>
  <si>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</si>
  <si>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</si>
  <si>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</si>
  <si>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</si>
  <si>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</si>
  <si>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</si>
  <si>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</si>
  <si>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</si>
  <si>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</si>
  <si>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</si>
  <si>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</si>
  <si>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</si>
  <si>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</si>
  <si>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</si>
  <si>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</si>
  <si>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</si>
  <si>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</si>
  <si>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</si>
  <si>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</si>
  <si>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</si>
  <si>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</si>
  <si>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</si>
  <si>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</si>
  <si>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</si>
  <si>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</si>
  <si>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</si>
  <si>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</si>
  <si>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</si>
  <si>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</si>
  <si>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</si>
  <si>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</si>
  <si>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</si>
  <si>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</si>
  <si>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</si>
  <si>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</si>
  <si>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</si>
  <si>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</si>
  <si>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</si>
  <si>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</si>
  <si>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</si>
  <si>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</si>
  <si>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</si>
  <si>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</si>
  <si>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</si>
  <si>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</si>
  <si>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</si>
  <si>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</si>
  <si>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</si>
  <si>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</si>
  <si>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</si>
  <si>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</si>
  <si>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</si>
  <si>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</si>
  <si>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</si>
  <si>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</si>
  <si>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</si>
  <si>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</si>
  <si>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</si>
  <si>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</si>
  <si>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</si>
  <si>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</si>
  <si>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</si>
  <si>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</si>
  <si>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</si>
  <si>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</si>
  <si>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</si>
  <si>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</si>
  <si>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</si>
  <si>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</si>
  <si>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</si>
  <si>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</si>
  <si>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</si>
  <si>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</si>
  <si>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</si>
  <si>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</si>
  <si>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</si>
  <si>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</si>
  <si>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</si>
  <si>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</si>
  <si>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</si>
  <si>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</si>
  <si>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</si>
  <si>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</si>
  <si>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</si>
  <si>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</si>
  <si>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</si>
  <si>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</si>
  <si>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</si>
  <si>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</si>
  <si>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</si>
  <si>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</si>
  <si>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</si>
  <si>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</si>
  <si>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</si>
  <si>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</si>
  <si>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</si>
  <si>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</si>
  <si>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</si>
  <si>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</si>
  <si>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</si>
  <si>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</si>
  <si>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</si>
  <si>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</si>
  <si>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</si>
  <si>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</si>
  <si>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</si>
  <si>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</si>
  <si>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</si>
  <si>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</si>
  <si>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</si>
  <si>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</si>
  <si>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</si>
  <si>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</si>
  <si>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</si>
  <si>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</si>
  <si>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</si>
  <si>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</si>
  <si>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</si>
  <si>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</si>
  <si>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</si>
  <si>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</si>
  <si>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</si>
  <si>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</si>
  <si>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</si>
  <si>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</si>
  <si>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</si>
  <si>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</si>
  <si>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</si>
  <si>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</si>
  <si>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</si>
  <si>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</si>
  <si>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</si>
  <si>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</si>
  <si>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</si>
  <si>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</si>
  <si>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</si>
  <si>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</si>
  <si>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</si>
  <si>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</si>
  <si>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</si>
  <si>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</si>
  <si>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</si>
  <si>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</si>
  <si>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</si>
  <si>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</si>
  <si>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</si>
  <si>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</si>
  <si>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</si>
  <si>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</si>
  <si>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</si>
  <si>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</si>
  <si>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</si>
  <si>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</si>
  <si>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</si>
  <si>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</si>
  <si>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</si>
  <si>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</si>
  <si>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</si>
  <si>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</si>
  <si>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</si>
  <si>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</si>
  <si>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</si>
  <si>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</si>
  <si>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</si>
  <si>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</si>
  <si>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</si>
  <si>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</si>
  <si>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</si>
  <si>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</si>
  <si>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</si>
  <si>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</si>
  <si>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</si>
  <si>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</si>
  <si>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</si>
  <si>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</si>
  <si>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</si>
  <si>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</si>
  <si>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</si>
  <si>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</si>
  <si>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</si>
  <si>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</si>
  <si>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</si>
  <si>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</si>
  <si>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</si>
  <si>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</si>
  <si>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</si>
  <si>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</si>
  <si>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</si>
  <si>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</si>
  <si>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</si>
  <si>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</si>
  <si>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</si>
  <si>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</si>
  <si>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</si>
  <si>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</si>
  <si>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</si>
  <si>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</si>
  <si>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</si>
  <si>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</si>
  <si>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</si>
  <si>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</si>
  <si>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</si>
  <si>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</si>
  <si>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</si>
  <si>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</si>
  <si>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</si>
  <si>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</si>
  <si>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</si>
  <si>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</si>
  <si>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</si>
  <si>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</si>
  <si>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</si>
  <si>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</si>
  <si>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</si>
  <si>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</si>
  <si>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</si>
  <si>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</si>
  <si>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</si>
  <si>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</si>
  <si>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</si>
  <si>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</si>
  <si>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</si>
  <si>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</si>
  <si>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</si>
  <si>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</si>
  <si>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</si>
  <si>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</si>
  <si>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</si>
  <si>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</si>
  <si>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</si>
  <si>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</si>
  <si>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</si>
  <si>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</si>
  <si>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</si>
  <si>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</si>
  <si>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</si>
  <si>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</si>
  <si>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</si>
  <si>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</si>
  <si>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</si>
  <si>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</si>
  <si>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</si>
  <si>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</si>
  <si>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</si>
  <si>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</si>
  <si>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</si>
  <si>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</si>
  <si>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</si>
  <si>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</si>
  <si>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</si>
  <si>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</si>
  <si>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</si>
  <si>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</si>
  <si>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</si>
  <si>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</si>
  <si>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</si>
  <si>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</si>
  <si>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</si>
  <si>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</si>
  <si>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</si>
  <si>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</si>
  <si>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</si>
  <si>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</si>
  <si>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</si>
  <si>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</si>
  <si>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</si>
  <si>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</si>
  <si>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</si>
  <si>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</si>
  <si>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</si>
  <si>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</si>
  <si>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</si>
  <si>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</si>
  <si>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</si>
  <si>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</si>
  <si>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</si>
  <si>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</si>
  <si>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</si>
  <si>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</si>
  <si>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</si>
  <si>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</si>
  <si>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</si>
  <si>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</si>
  <si>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</si>
  <si>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</si>
  <si>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</si>
  <si>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</si>
  <si>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</si>
  <si>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</si>
  <si>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</si>
  <si>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</si>
  <si>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</si>
  <si>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</si>
  <si>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</si>
  <si>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</si>
  <si>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</si>
  <si>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</si>
  <si>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</si>
  <si>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</si>
  <si>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</si>
  <si>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</si>
  <si>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</si>
  <si>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</si>
  <si>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</si>
  <si>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</si>
  <si>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</si>
  <si>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</si>
  <si>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</si>
  <si>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</si>
  <si>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</si>
  <si>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</si>
  <si>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</si>
  <si>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</si>
  <si>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</si>
  <si>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</si>
  <si>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</si>
  <si>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</si>
  <si>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</si>
  <si>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</si>
  <si>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</si>
  <si>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</si>
  <si>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</si>
  <si>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</si>
  <si>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</si>
  <si>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</si>
  <si>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</si>
  <si>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</si>
  <si>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</si>
  <si>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</si>
  <si>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</si>
  <si>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</si>
  <si>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</si>
  <si>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</si>
  <si>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</si>
  <si>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</si>
  <si>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</si>
  <si>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</si>
  <si>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</si>
  <si>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</si>
  <si>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</si>
  <si>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</si>
  <si>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</si>
  <si>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</si>
  <si>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</si>
  <si>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</si>
  <si>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</si>
  <si>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</si>
  <si>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</si>
  <si>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</si>
  <si>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</si>
  <si>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</si>
  <si>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</si>
  <si>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</si>
  <si>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</si>
  <si>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</si>
  <si>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</si>
  <si>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</si>
  <si>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</si>
  <si>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</si>
  <si>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</si>
  <si>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</si>
  <si>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</si>
  <si>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</si>
  <si>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</si>
  <si>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</si>
  <si>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</si>
  <si>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</si>
  <si>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</si>
  <si>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</si>
  <si>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</si>
  <si>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</si>
  <si>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</si>
  <si>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</si>
  <si>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</si>
  <si>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</si>
  <si>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</si>
  <si>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</si>
  <si>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</si>
  <si>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</si>
  <si>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</si>
  <si>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</si>
  <si>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</si>
  <si>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</si>
  <si>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</si>
  <si>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</si>
  <si>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</si>
  <si>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</si>
  <si>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</si>
  <si>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</si>
  <si>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</si>
  <si>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</si>
  <si>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</si>
  <si>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</si>
  <si>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</si>
  <si>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</si>
  <si>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</si>
  <si>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</si>
  <si>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</si>
  <si>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</si>
  <si>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</si>
  <si>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</si>
  <si>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</si>
  <si>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</si>
  <si>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</si>
  <si>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</si>
  <si>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</si>
  <si>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</si>
  <si>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</si>
  <si>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</si>
  <si>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</si>
  <si>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</si>
  <si>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</si>
  <si>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</si>
  <si>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</si>
  <si>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</si>
  <si>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</si>
  <si>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</si>
  <si>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</si>
  <si>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</si>
  <si>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</si>
  <si>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</si>
  <si>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</si>
  <si>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</si>
  <si>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</si>
  <si>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</si>
  <si>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</si>
  <si>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</si>
  <si>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</si>
  <si>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</si>
  <si>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</si>
  <si>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</si>
  <si>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</si>
  <si>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</si>
  <si>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</si>
  <si>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</si>
  <si>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</si>
  <si>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</si>
  <si>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</si>
  <si>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</si>
  <si>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</si>
  <si>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</si>
  <si>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</si>
  <si>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</si>
  <si>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</si>
  <si>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</si>
  <si>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</si>
  <si>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</si>
  <si>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</si>
  <si>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</si>
  <si>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</si>
  <si>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</si>
  <si>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</si>
  <si>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</si>
  <si>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</si>
  <si>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</si>
  <si>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</si>
  <si>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</si>
  <si>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</si>
  <si>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</si>
  <si>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</si>
  <si>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</si>
  <si>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</si>
  <si>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</si>
  <si>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</si>
  <si>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</si>
  <si>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</si>
  <si>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</si>
  <si>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</si>
  <si>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</si>
  <si>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</si>
  <si>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</si>
  <si>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</si>
  <si>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</si>
  <si>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</si>
  <si>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</si>
  <si>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</si>
  <si>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</si>
  <si>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</si>
  <si>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</si>
  <si>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</si>
  <si>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</si>
  <si>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</si>
  <si>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</si>
  <si>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</si>
  <si>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</si>
  <si>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</si>
  <si>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</si>
  <si>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</si>
  <si>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</si>
  <si>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</si>
  <si>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</si>
  <si>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</si>
  <si>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</si>
  <si>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</si>
  <si>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</si>
  <si>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</si>
  <si>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</si>
  <si>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</si>
  <si>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</si>
  <si>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</si>
  <si>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</si>
  <si>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</si>
  <si>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</si>
  <si>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</si>
  <si>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</si>
  <si>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</si>
  <si>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</si>
  <si>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</si>
  <si>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</si>
  <si>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</si>
  <si>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</si>
  <si>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</si>
  <si>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</si>
  <si>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</si>
  <si>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</si>
  <si>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</si>
  <si>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</si>
  <si>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</si>
  <si>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</si>
  <si>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</si>
  <si>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</si>
  <si>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</si>
  <si>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</si>
  <si>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</si>
  <si>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</si>
  <si>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</si>
  <si>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</si>
  <si>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</si>
  <si>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</si>
  <si>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</si>
  <si>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</si>
  <si>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</si>
  <si>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</si>
  <si>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</si>
  <si>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</si>
  <si>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</si>
  <si>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</si>
  <si>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</si>
  <si>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</si>
  <si>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</si>
  <si>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</si>
  <si>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</si>
  <si>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</si>
  <si>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</si>
  <si>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</si>
  <si>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</si>
  <si>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</si>
  <si>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</si>
  <si>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</si>
  <si>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</si>
  <si>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</si>
  <si>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</si>
  <si>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</si>
  <si>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</si>
  <si>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</si>
  <si>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</si>
  <si>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</si>
  <si>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</si>
  <si>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</si>
  <si>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</si>
  <si>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</si>
  <si>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</si>
  <si>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</si>
  <si>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</si>
  <si>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</si>
  <si>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</si>
  <si>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</si>
  <si>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</si>
  <si>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</si>
  <si>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</si>
  <si>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</si>
  <si>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</si>
  <si>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</si>
  <si>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</si>
  <si>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</si>
  <si>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</si>
  <si>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</si>
  <si>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</si>
  <si>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</si>
  <si>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</si>
  <si>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</si>
  <si>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</si>
  <si>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</si>
  <si>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</si>
  <si>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</si>
  <si>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</si>
  <si>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</si>
  <si>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</si>
  <si>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</si>
  <si>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</si>
  <si>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</si>
  <si>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</si>
  <si>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</si>
  <si>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</si>
  <si>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</si>
  <si>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</si>
  <si>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</si>
  <si>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</si>
  <si>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</si>
  <si>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</si>
  <si>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</si>
  <si>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</si>
  <si>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</si>
  <si>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</si>
  <si>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</si>
  <si>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</si>
  <si>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</si>
  <si>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</si>
  <si>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</si>
  <si>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</si>
  <si>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</si>
  <si>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</si>
  <si>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</si>
  <si>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</si>
  <si>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</si>
  <si>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</si>
  <si>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</si>
  <si>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</si>
  <si>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</si>
  <si>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</si>
  <si>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</si>
  <si>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</si>
  <si>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</si>
  <si>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</si>
  <si>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</si>
  <si>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</si>
  <si>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</si>
  <si>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</si>
  <si>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</si>
  <si>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</si>
  <si>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</si>
  <si>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</si>
  <si>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</si>
  <si>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</si>
  <si>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</si>
  <si>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</si>
  <si>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</si>
  <si>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</si>
  <si>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</si>
  <si>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</si>
  <si>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</si>
  <si>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</si>
  <si>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</si>
  <si>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</si>
  <si>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</si>
  <si>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</si>
  <si>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</si>
  <si>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</si>
  <si>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</si>
  <si>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</si>
  <si>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</si>
  <si>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</si>
  <si>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</si>
  <si>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</si>
  <si>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</si>
  <si>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</si>
  <si>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</si>
  <si>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</si>
  <si>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</si>
  <si>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</si>
  <si>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</si>
  <si>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</si>
  <si>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</si>
  <si>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</si>
  <si>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</si>
  <si>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</si>
  <si>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</si>
  <si>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</si>
  <si>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</si>
  <si>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</si>
  <si>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</si>
  <si>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</si>
  <si>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</si>
  <si>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</si>
  <si>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</si>
  <si>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</si>
  <si>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</si>
  <si>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</si>
  <si>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</si>
  <si>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</si>
  <si>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</si>
  <si>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</si>
  <si>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</si>
  <si>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</si>
  <si>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</si>
  <si>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</si>
  <si>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</si>
  <si>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</si>
  <si>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</si>
  <si>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</si>
  <si>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</si>
  <si>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</si>
  <si>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</si>
  <si>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</si>
  <si>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</si>
  <si>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</si>
  <si>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</si>
  <si>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</si>
  <si>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</si>
  <si>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</si>
  <si>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</si>
  <si>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</si>
  <si>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</si>
  <si>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</si>
  <si>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</si>
  <si>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</si>
  <si>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</si>
  <si>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</si>
  <si>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</si>
  <si>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</si>
  <si>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</si>
  <si>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</si>
  <si>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</si>
  <si>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</si>
  <si>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</si>
  <si>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</si>
  <si>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</si>
  <si>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</si>
  <si>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</si>
  <si>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</si>
  <si>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</si>
  <si>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</si>
  <si>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</si>
  <si>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</si>
  <si>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</si>
  <si>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</si>
  <si>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</si>
  <si>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</si>
  <si>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</si>
  <si>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</si>
  <si>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</si>
  <si>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</si>
  <si>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</si>
  <si>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</si>
  <si>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</si>
  <si>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</si>
  <si>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</si>
  <si>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</si>
  <si>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</si>
  <si>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</si>
  <si>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</si>
  <si>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</si>
  <si>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</si>
  <si>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</si>
  <si>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</si>
  <si>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</si>
  <si>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</si>
  <si>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</si>
  <si>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</si>
  <si>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</si>
  <si>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</si>
  <si>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</si>
  <si>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</si>
  <si>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</si>
  <si>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</si>
  <si>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</si>
  <si>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</si>
  <si>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</si>
  <si>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</si>
  <si>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</si>
  <si>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</si>
  <si>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</si>
  <si>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</si>
  <si>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</si>
  <si>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</si>
  <si>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</si>
  <si>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</si>
  <si>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</si>
  <si>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</si>
  <si>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</si>
  <si>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</si>
  <si>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</si>
  <si>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</si>
  <si>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</si>
  <si>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</si>
  <si>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</si>
  <si>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</si>
  <si>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</si>
  <si>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</si>
  <si>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</si>
  <si>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</si>
  <si>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</si>
  <si>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</si>
  <si>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</si>
  <si>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</si>
  <si>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</si>
  <si>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</si>
  <si>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</si>
  <si>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</si>
  <si>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</si>
  <si>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</si>
  <si>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</si>
  <si>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</si>
  <si>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</si>
  <si>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</si>
  <si>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</si>
  <si>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</si>
  <si>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</si>
  <si>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</si>
  <si>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</si>
  <si>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</si>
  <si>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</si>
  <si>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</si>
  <si>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</si>
  <si>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</si>
  <si>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</si>
  <si>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</si>
  <si>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</si>
  <si>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</si>
  <si>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</si>
  <si>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</si>
  <si>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</si>
  <si>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</si>
  <si>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</si>
  <si>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</si>
  <si>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</si>
  <si>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</si>
  <si>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</si>
  <si>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</si>
  <si>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</si>
  <si>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</si>
  <si>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</si>
  <si>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</si>
  <si>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</si>
  <si>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</si>
  <si>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</si>
  <si>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</si>
  <si>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</si>
  <si>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</si>
  <si>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</si>
  <si>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</si>
  <si>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</si>
  <si>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</si>
  <si>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</si>
  <si>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</si>
  <si>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</si>
  <si>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</si>
  <si>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</si>
  <si>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</si>
  <si>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</si>
  <si>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</si>
  <si>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</si>
  <si>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</si>
  <si>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</si>
  <si>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</si>
  <si>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</si>
  <si>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</si>
  <si>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</si>
  <si>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</si>
  <si>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</si>
  <si>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</si>
  <si>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</si>
  <si>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</si>
  <si>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</si>
  <si>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</si>
  <si>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</si>
  <si>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</si>
  <si>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</si>
  <si>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</si>
  <si>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</si>
  <si>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</si>
  <si>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</si>
  <si>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</si>
  <si>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</si>
  <si>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</si>
  <si>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</si>
  <si>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</si>
  <si>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</si>
  <si>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</si>
  <si>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</si>
  <si>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</si>
  <si>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</si>
  <si>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</si>
  <si>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</si>
  <si>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</si>
  <si>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</si>
  <si>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</si>
  <si>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</si>
  <si>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</si>
  <si>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</si>
  <si>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</si>
  <si>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</si>
  <si>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</si>
  <si>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</si>
  <si>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</si>
  <si>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</si>
  <si>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</si>
  <si>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</si>
  <si>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</si>
  <si>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</si>
  <si>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</si>
  <si>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</si>
  <si>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</si>
  <si>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</si>
  <si>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</si>
  <si>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</si>
  <si>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</si>
  <si>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</si>
  <si>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</si>
  <si>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</si>
  <si>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</si>
  <si>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</si>
  <si>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</si>
  <si>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</si>
  <si>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</si>
  <si>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</si>
  <si>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</si>
  <si>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</si>
  <si>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</si>
  <si>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</si>
  <si>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</si>
  <si>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</si>
  <si>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</si>
  <si>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</si>
  <si>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</si>
  <si>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</si>
  <si>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</si>
  <si>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</si>
  <si>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</si>
  <si>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</si>
  <si>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</si>
  <si>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</si>
  <si>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</si>
  <si>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</si>
  <si>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</si>
  <si>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</si>
  <si>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</si>
  <si>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</si>
  <si>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</si>
  <si>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</si>
  <si>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</si>
  <si>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</si>
  <si>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</si>
  <si>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</si>
  <si>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</si>
  <si>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</si>
  <si>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</si>
  <si>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</si>
  <si>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</si>
  <si>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</si>
  <si>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</si>
  <si>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</si>
  <si>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</si>
  <si>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</si>
  <si>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</si>
  <si>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</si>
  <si>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</si>
  <si>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</si>
  <si>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</si>
  <si>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</si>
  <si>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</si>
  <si>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</si>
  <si>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</si>
  <si>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</si>
  <si>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</si>
  <si>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</si>
  <si>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</si>
  <si>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</si>
  <si>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</si>
  <si>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</si>
  <si>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</si>
  <si>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</si>
  <si>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</si>
  <si>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</si>
  <si>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</si>
  <si>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</si>
  <si>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</si>
  <si>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</si>
  <si>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</si>
  <si>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</si>
  <si>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</si>
  <si>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</si>
  <si>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</si>
  <si>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</si>
  <si>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</si>
  <si>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</si>
  <si>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</si>
  <si>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</si>
  <si>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</si>
  <si>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</si>
  <si>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</si>
  <si>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</si>
  <si>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</si>
  <si>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</si>
  <si>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</si>
  <si>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</si>
  <si>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</si>
  <si>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</si>
  <si>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</si>
  <si>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</si>
  <si>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</si>
  <si>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</si>
  <si>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</si>
  <si>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</si>
  <si>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</si>
  <si>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</si>
  <si>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</si>
  <si>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</si>
  <si>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</si>
  <si>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</si>
  <si>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</si>
  <si>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</si>
  <si>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</si>
  <si>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</si>
  <si>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</si>
  <si>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</si>
  <si>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</si>
  <si>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</si>
  <si>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</si>
  <si>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</si>
  <si>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</si>
  <si>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</si>
  <si>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</si>
  <si>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</si>
  <si>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</si>
  <si>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</si>
  <si>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</si>
  <si>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</si>
  <si>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</si>
  <si>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</si>
  <si>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</si>
  <si>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</si>
  <si>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</si>
  <si>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</si>
  <si>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</si>
  <si>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</si>
  <si>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</si>
  <si>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</si>
  <si>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</si>
  <si>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</si>
  <si>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</si>
  <si>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</si>
  <si>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</si>
  <si>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</si>
  <si>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</si>
  <si>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</si>
  <si>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</si>
  <si>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</si>
  <si>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</si>
  <si>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</si>
  <si>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</si>
  <si>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</si>
  <si>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</si>
  <si>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</si>
  <si>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</si>
  <si>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</si>
  <si>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</si>
  <si>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</si>
  <si>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</si>
  <si>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</si>
  <si>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</si>
  <si>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</si>
  <si>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</si>
  <si>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</si>
  <si>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</si>
  <si>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</si>
  <si>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</si>
  <si>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</si>
  <si>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</si>
  <si>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</si>
  <si>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</si>
  <si>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</si>
  <si>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</si>
  <si>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</si>
  <si>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</si>
  <si>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</si>
  <si>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</si>
  <si>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</si>
  <si>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</si>
  <si>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</si>
  <si>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</si>
  <si>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</si>
  <si>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</si>
  <si>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</si>
  <si>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</si>
  <si>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</si>
  <si>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</si>
  <si>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</si>
  <si>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</si>
  <si>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</si>
  <si>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</si>
  <si>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</si>
  <si>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</si>
  <si>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</si>
  <si>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</si>
  <si>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</si>
  <si>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</si>
  <si>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</si>
  <si>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</si>
  <si>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</si>
  <si>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</si>
  <si>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</si>
  <si>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</si>
  <si>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</si>
  <si>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</si>
  <si>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</si>
  <si>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</si>
  <si>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</si>
  <si>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</si>
  <si>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</si>
  <si>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</si>
  <si>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</si>
  <si>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</si>
  <si>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</si>
  <si>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</si>
  <si>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</si>
  <si>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</si>
  <si>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</si>
  <si>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</si>
  <si>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</si>
  <si>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</si>
  <si>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</si>
  <si>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</si>
  <si>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</si>
  <si>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</si>
  <si>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</si>
  <si>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</si>
  <si>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</si>
  <si>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</si>
  <si>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</si>
  <si>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</si>
  <si>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</si>
  <si>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</si>
  <si>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</si>
  <si>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</si>
  <si>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</si>
  <si>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</si>
  <si>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</si>
  <si>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</si>
  <si>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</si>
  <si>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</si>
  <si>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</si>
  <si>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</si>
  <si>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</si>
  <si>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</si>
  <si>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</si>
  <si>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</si>
  <si>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</si>
  <si>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</si>
  <si>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</si>
  <si>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</si>
  <si>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</si>
  <si>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</si>
  <si>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</si>
  <si>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</si>
  <si>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</si>
  <si>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</si>
  <si>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</si>
  <si>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</si>
  <si>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</si>
  <si>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</si>
  <si>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</si>
  <si>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</si>
  <si>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</si>
  <si>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</si>
  <si>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</si>
  <si>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</si>
  <si>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</si>
  <si>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</si>
  <si>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</si>
  <si>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</si>
  <si>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</si>
  <si>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</si>
  <si>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</si>
  <si>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</si>
  <si>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</si>
  <si>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</si>
  <si>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</si>
  <si>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</si>
  <si>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</si>
  <si>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</si>
  <si>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</si>
  <si>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</si>
  <si>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</si>
  <si>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</si>
  <si>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</si>
  <si>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</si>
  <si>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</si>
  <si>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</si>
  <si>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</si>
  <si>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</si>
  <si>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</si>
  <si>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</si>
  <si>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</si>
  <si>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</si>
  <si>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</si>
  <si>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</si>
  <si>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</si>
  <si>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</si>
  <si>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</si>
  <si>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</si>
  <si>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</si>
  <si>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</si>
  <si>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</si>
  <si>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</si>
  <si>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</si>
  <si>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</si>
  <si>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</si>
  <si>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</si>
  <si>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</si>
  <si>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</si>
  <si>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</si>
  <si>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</si>
  <si>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</si>
  <si>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</si>
  <si>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</si>
  <si>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</si>
  <si>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</si>
  <si>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</si>
  <si>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</si>
  <si>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</si>
  <si>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</si>
  <si>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</si>
  <si>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</si>
  <si>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</si>
  <si>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</si>
  <si>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</si>
  <si>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</si>
  <si>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</si>
  <si>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</si>
  <si>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</si>
  <si>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</si>
  <si>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</si>
  <si>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</si>
  <si>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</si>
  <si>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</si>
  <si>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</si>
  <si>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</si>
  <si>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</si>
  <si>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</si>
  <si>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</si>
  <si>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</si>
  <si>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</si>
  <si>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</si>
  <si>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</si>
  <si>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</si>
  <si>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</si>
  <si>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</si>
  <si>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</si>
  <si>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</si>
  <si>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</si>
  <si>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</si>
  <si>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</si>
  <si>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</si>
  <si>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</si>
  <si>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</si>
  <si>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</si>
  <si>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</si>
  <si>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</si>
  <si>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</si>
  <si>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</si>
  <si>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</si>
  <si>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</si>
  <si>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</si>
  <si>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</si>
  <si>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</si>
  <si>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</si>
  <si>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</si>
  <si>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</si>
  <si>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</si>
  <si>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</si>
  <si>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</si>
  <si>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</si>
  <si>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</si>
  <si>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</si>
  <si>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</si>
  <si>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</si>
  <si>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</si>
  <si>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</si>
  <si>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</si>
  <si>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</si>
  <si>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</si>
  <si>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</si>
  <si>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</si>
  <si>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</si>
  <si>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</si>
  <si>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</si>
  <si>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</si>
  <si>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</si>
  <si>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</si>
  <si>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</si>
  <si>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</si>
  <si>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</si>
  <si>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</si>
  <si>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</si>
  <si>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</si>
  <si>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</si>
  <si>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</si>
  <si>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</si>
  <si>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</si>
  <si>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</si>
  <si>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</si>
  <si>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</si>
  <si>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</si>
  <si>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</si>
  <si>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</si>
  <si>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</si>
  <si>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</si>
  <si>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</si>
  <si>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</si>
  <si>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</si>
  <si>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</si>
  <si>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</si>
  <si>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</si>
  <si>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</si>
  <si>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</si>
  <si>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</si>
  <si>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</si>
  <si>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</si>
  <si>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</si>
  <si>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</si>
  <si>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</si>
  <si>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</si>
  <si>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</si>
  <si>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</si>
  <si>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</si>
  <si>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</si>
  <si>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</si>
  <si>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</si>
  <si>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</si>
  <si>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</si>
  <si>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</si>
  <si>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</si>
  <si>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</si>
  <si>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</si>
  <si>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</si>
  <si>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</si>
  <si>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</si>
  <si>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</si>
  <si>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</si>
  <si>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</si>
  <si>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</si>
  <si>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</si>
  <si>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</si>
  <si>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</si>
  <si>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</si>
  <si>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</si>
  <si>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</si>
  <si>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</si>
  <si>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</si>
  <si>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</si>
  <si>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</si>
  <si>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</si>
  <si>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</si>
  <si>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</si>
  <si>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</si>
  <si>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</si>
  <si>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</si>
  <si>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</si>
  <si>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</si>
  <si>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</si>
  <si>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</si>
  <si>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</si>
  <si>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</si>
  <si>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</si>
  <si>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</si>
  <si>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</si>
  <si>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</si>
  <si>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</si>
  <si>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</si>
  <si>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</si>
  <si>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</si>
  <si>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</si>
  <si>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</si>
  <si>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</si>
  <si>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</si>
  <si>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</si>
  <si>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</si>
  <si>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</si>
  <si>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</si>
  <si>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</si>
  <si>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</si>
  <si>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</si>
  <si>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</si>
  <si>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</si>
  <si>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</si>
  <si>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</si>
  <si>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</si>
  <si>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</si>
  <si>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</si>
  <si>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</si>
  <si>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</si>
  <si>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</si>
  <si>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</si>
  <si>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</si>
  <si>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</si>
  <si>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</si>
  <si>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</si>
  <si>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</si>
  <si>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</si>
  <si>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</si>
  <si>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</si>
  <si>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</si>
  <si>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</si>
  <si>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</si>
  <si>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</si>
  <si>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</si>
  <si>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</si>
  <si>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</si>
  <si>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</si>
  <si>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</si>
  <si>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</si>
  <si>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</si>
  <si>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</si>
  <si>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</si>
  <si>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</si>
  <si>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</si>
  <si>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</si>
  <si>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</si>
  <si>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</si>
  <si>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</si>
  <si>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</si>
  <si>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</si>
  <si>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</si>
  <si>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</si>
  <si>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</si>
  <si>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</si>
  <si>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</si>
  <si>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</si>
  <si>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</si>
  <si>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</si>
  <si>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</si>
  <si>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</si>
  <si>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</si>
  <si>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</si>
  <si>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</si>
  <si>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</si>
  <si>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</si>
  <si>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</si>
  <si>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</si>
  <si>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</si>
  <si>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</si>
  <si>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</si>
  <si>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</si>
  <si>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</si>
  <si>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</si>
  <si>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</si>
  <si>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</si>
  <si>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</si>
  <si>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</si>
  <si>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</si>
  <si>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</si>
  <si>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</si>
  <si>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</si>
  <si>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</si>
  <si>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</si>
  <si>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</si>
  <si>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</si>
  <si>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</si>
  <si>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</si>
  <si>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</si>
  <si>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</si>
  <si>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</si>
  <si>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</si>
  <si>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</si>
  <si>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</si>
  <si>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</si>
  <si>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</si>
  <si>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</si>
  <si>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</si>
  <si>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</si>
  <si>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</si>
  <si>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</si>
  <si>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</si>
  <si>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</si>
  <si>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</si>
  <si>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</si>
  <si>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</si>
  <si>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</si>
  <si>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</si>
  <si>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</si>
  <si>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</si>
  <si>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</si>
  <si>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</si>
  <si>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</si>
  <si>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</si>
  <si>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</si>
  <si>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</si>
  <si>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</si>
  <si>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</si>
  <si>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</si>
  <si>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</si>
  <si>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</si>
  <si>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</si>
  <si>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</si>
  <si>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</si>
  <si>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</si>
  <si>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</si>
  <si>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</si>
  <si>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</si>
  <si>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</si>
  <si>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</si>
  <si>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</si>
  <si>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</si>
  <si>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</si>
  <si>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</si>
  <si>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</si>
  <si>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</si>
  <si>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</si>
  <si>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</si>
  <si>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</si>
  <si>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</si>
  <si>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</si>
  <si>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</si>
  <si>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</si>
  <si>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</si>
  <si>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</si>
  <si>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</si>
  <si>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</si>
  <si>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</si>
  <si>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</si>
  <si>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</si>
  <si>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</si>
  <si>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</si>
  <si>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</si>
  <si>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</si>
  <si>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</si>
  <si>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</si>
  <si>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</si>
  <si>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</si>
  <si>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</si>
  <si>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</si>
  <si>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</si>
  <si>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</si>
  <si>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</si>
  <si>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</si>
  <si>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</si>
  <si>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</si>
  <si>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</si>
  <si>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</si>
  <si>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</si>
  <si>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</si>
  <si>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</si>
  <si>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</si>
  <si>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</si>
  <si>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</si>
  <si>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</si>
  <si>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</si>
  <si>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</si>
  <si>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</si>
  <si>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</si>
  <si>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</si>
  <si>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</si>
  <si>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</si>
  <si>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</si>
  <si>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</si>
  <si>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</si>
  <si>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</si>
  <si>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</si>
  <si>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</si>
  <si>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</si>
  <si>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</si>
  <si>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</si>
  <si>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</si>
  <si>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</si>
  <si>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</si>
  <si>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</si>
  <si>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</si>
  <si>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</si>
  <si>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</si>
  <si>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</si>
  <si>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</si>
  <si>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</si>
  <si>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</si>
  <si>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</si>
  <si>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</si>
  <si>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</si>
  <si>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</si>
  <si>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</si>
  <si>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</si>
  <si>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</si>
  <si>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</si>
  <si>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</si>
  <si>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</si>
  <si>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</si>
  <si>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</si>
  <si>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</si>
  <si>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</si>
  <si>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</si>
  <si>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</si>
  <si>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</si>
  <si>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</si>
  <si>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</si>
  <si>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</si>
  <si>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</si>
  <si>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</si>
  <si>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</si>
  <si>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</si>
  <si>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</si>
  <si>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</si>
  <si>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</si>
  <si>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</si>
  <si>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</si>
  <si>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</si>
  <si>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</si>
  <si>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</si>
  <si>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</si>
  <si>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</si>
  <si>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</si>
  <si>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</si>
  <si>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</si>
  <si>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</si>
  <si>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</si>
  <si>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</si>
  <si>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</si>
  <si>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</si>
  <si>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</si>
  <si>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</si>
  <si>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</si>
  <si>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</si>
  <si>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</si>
  <si>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</si>
  <si>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</si>
  <si>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</si>
  <si>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</si>
  <si>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</si>
  <si>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</si>
  <si>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</si>
  <si>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</si>
  <si>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</si>
  <si>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</si>
  <si>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</si>
  <si>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</si>
  <si>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</si>
  <si>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</si>
  <si>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</si>
  <si>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</si>
  <si>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</si>
  <si>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</si>
  <si>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</si>
  <si>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</si>
  <si>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</si>
  <si>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</si>
  <si>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</si>
  <si>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</si>
  <si>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</si>
  <si>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</si>
  <si>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</si>
  <si>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</si>
  <si>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</si>
  <si>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</si>
  <si>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</si>
  <si>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</si>
  <si>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</si>
  <si>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</si>
  <si>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</si>
  <si>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</si>
  <si>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</si>
  <si>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</si>
  <si>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</si>
  <si>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</si>
  <si>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</si>
  <si>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</si>
  <si>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</si>
  <si>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</si>
  <si>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</si>
  <si>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</si>
  <si>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</si>
  <si>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</si>
  <si>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</si>
  <si>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</si>
  <si>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</si>
  <si>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</si>
  <si>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</si>
  <si>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</si>
  <si>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</si>
  <si>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</si>
  <si>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</si>
  <si>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</si>
  <si>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</si>
  <si>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</si>
  <si>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</si>
  <si>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</si>
  <si>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</si>
  <si>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</si>
  <si>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</si>
  <si>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</si>
  <si>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</si>
  <si>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</si>
  <si>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</si>
  <si>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</si>
  <si>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</si>
  <si>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</si>
  <si>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</si>
  <si>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</si>
  <si>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</si>
  <si>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</si>
  <si>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</si>
  <si>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</si>
  <si>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</si>
  <si>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</si>
  <si>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</si>
  <si>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</si>
  <si>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</si>
  <si>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</si>
  <si>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</si>
  <si>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</si>
  <si>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</si>
  <si>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</si>
  <si>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</si>
  <si>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</si>
  <si>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</si>
  <si>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</si>
  <si>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</si>
  <si>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</si>
  <si>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</si>
  <si>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</si>
  <si>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</si>
  <si>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</si>
  <si>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</si>
  <si>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</si>
  <si>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</si>
  <si>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</si>
  <si>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</si>
  <si>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</si>
  <si>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</si>
  <si>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</si>
  <si>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</si>
  <si>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</si>
  <si>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</si>
  <si>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</si>
  <si>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</si>
  <si>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</si>
  <si>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</si>
  <si>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</si>
  <si>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</si>
  <si>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</si>
  <si>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</si>
  <si>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</si>
  <si>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</si>
  <si>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</si>
  <si>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</si>
  <si>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</si>
  <si>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</si>
  <si>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</si>
  <si>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</si>
  <si>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</si>
  <si>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</si>
  <si>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</si>
  <si>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</si>
  <si>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</si>
  <si>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</si>
  <si>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</si>
  <si>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</si>
  <si>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</si>
  <si>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</si>
  <si>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</si>
  <si>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</si>
  <si>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</si>
  <si>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</si>
  <si>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</si>
  <si>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</si>
  <si>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</si>
  <si>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</si>
  <si>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</si>
  <si>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</si>
  <si>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</si>
  <si>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</si>
  <si>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</si>
  <si>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</si>
  <si>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</si>
  <si>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</si>
  <si>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</si>
  <si>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</si>
  <si>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</si>
  <si>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</si>
  <si>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</si>
  <si>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</si>
  <si>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</si>
  <si>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</si>
  <si>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</si>
  <si>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</si>
  <si>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</si>
  <si>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</si>
  <si>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</si>
  <si>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</si>
  <si>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</si>
  <si>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</si>
  <si>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</si>
  <si>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</si>
  <si>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</si>
  <si>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</si>
  <si>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</si>
  <si>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</si>
  <si>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</si>
  <si>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</si>
  <si>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</si>
  <si>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</si>
  <si>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</si>
  <si>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</si>
  <si>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</si>
  <si>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</si>
  <si>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</si>
  <si>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</si>
  <si>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</si>
  <si>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</si>
  <si>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</si>
  <si>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</si>
  <si>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</si>
  <si>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</si>
  <si>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</si>
  <si>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</si>
  <si>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</si>
  <si>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</si>
  <si>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</si>
  <si>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</si>
  <si>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</si>
  <si>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</si>
  <si>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</si>
  <si>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</si>
  <si>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</si>
  <si>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</si>
  <si>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</si>
  <si>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</si>
  <si>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</si>
  <si>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</si>
  <si>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</si>
  <si>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</si>
  <si>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</si>
  <si>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</si>
  <si>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</si>
  <si>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</si>
  <si>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</si>
  <si>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</si>
  <si>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</si>
  <si>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</si>
  <si>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</si>
  <si>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</si>
  <si>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</si>
  <si>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</si>
  <si>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</si>
  <si>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</si>
  <si>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</si>
  <si>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</si>
  <si>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</si>
  <si>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</si>
  <si>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</si>
  <si>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</si>
  <si>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</si>
  <si>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</si>
  <si>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</si>
  <si>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</si>
  <si>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</si>
  <si>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</si>
  <si>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</si>
  <si>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</si>
  <si>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</si>
  <si>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</si>
  <si>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</si>
  <si>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</si>
  <si>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</si>
  <si>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</si>
  <si>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</si>
  <si>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</si>
  <si>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</si>
  <si>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</si>
  <si>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</si>
  <si>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</si>
  <si>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</si>
  <si>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</si>
  <si>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</si>
  <si>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</si>
  <si>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</si>
  <si>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</si>
  <si>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</si>
  <si>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</si>
  <si>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</si>
  <si>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</si>
  <si>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</si>
  <si>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</si>
  <si>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</si>
  <si>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</si>
  <si>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</si>
  <si>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</si>
  <si>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</si>
  <si>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</si>
  <si>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</si>
  <si>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</si>
  <si>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</si>
  <si>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</si>
  <si>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</si>
  <si>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</si>
  <si>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</si>
  <si>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</si>
  <si>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</si>
  <si>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</si>
  <si>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</si>
  <si>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</si>
  <si>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</si>
  <si>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</si>
  <si>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</si>
  <si>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</si>
  <si>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</si>
  <si>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</si>
  <si>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</si>
  <si>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</si>
  <si>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</si>
  <si>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</si>
  <si>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</si>
  <si>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</si>
  <si>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</si>
  <si>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</si>
  <si>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</si>
  <si>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</si>
  <si>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</si>
  <si>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</si>
  <si>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</si>
  <si>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</si>
  <si>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</si>
  <si>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</si>
  <si>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</si>
  <si>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</si>
  <si>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</si>
  <si>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</si>
  <si>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</si>
  <si>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</si>
  <si>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</si>
  <si>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</si>
  <si>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</si>
  <si>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</si>
  <si>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</si>
  <si>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</si>
  <si>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</si>
  <si>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</si>
  <si>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</si>
  <si>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</si>
  <si>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</si>
  <si>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</si>
  <si>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</si>
  <si>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</si>
  <si>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</si>
  <si>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</si>
  <si>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</si>
  <si>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</si>
  <si>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</si>
  <si>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</si>
  <si>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</si>
  <si>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</si>
  <si>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</si>
  <si>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</si>
  <si>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</si>
  <si>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</si>
  <si>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</si>
  <si>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</si>
  <si>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</si>
  <si>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</si>
  <si>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</si>
  <si>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</si>
  <si>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</si>
  <si>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</si>
  <si>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</si>
  <si>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</si>
  <si>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</si>
  <si>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</si>
  <si>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</si>
  <si>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</si>
  <si>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</si>
  <si>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</si>
  <si>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</si>
  <si>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</si>
  <si>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</si>
  <si>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</si>
  <si>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</si>
  <si>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</si>
  <si>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</si>
  <si>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</si>
  <si>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</si>
  <si>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</si>
  <si>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</si>
  <si>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</si>
  <si>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</si>
  <si>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</si>
  <si>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</si>
  <si>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</si>
  <si>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</si>
  <si>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</si>
  <si>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</si>
  <si>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</si>
  <si>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</si>
  <si>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</si>
  <si>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</si>
  <si>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</si>
  <si>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</si>
  <si>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</si>
  <si>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</si>
  <si>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</si>
  <si>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</si>
  <si>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</si>
  <si>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</si>
  <si>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</si>
  <si>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</si>
  <si>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</si>
  <si>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</si>
  <si>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</si>
  <si>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</si>
  <si>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</si>
  <si>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</si>
  <si>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</si>
  <si>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</si>
  <si>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</si>
  <si>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</si>
  <si>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</si>
  <si>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</si>
  <si>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</si>
  <si>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</si>
  <si>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</si>
  <si>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</si>
  <si>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</si>
  <si>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</si>
  <si>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</si>
  <si>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</si>
  <si>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</si>
  <si>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</si>
  <si>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</si>
  <si>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</si>
  <si>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</si>
  <si>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</si>
  <si>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</si>
  <si>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</si>
  <si>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</si>
  <si>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</si>
  <si>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</si>
  <si>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</si>
  <si>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</si>
  <si>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</si>
  <si>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</si>
  <si>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</si>
  <si>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</si>
  <si>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</si>
  <si>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</si>
  <si>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</si>
  <si>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</si>
  <si>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</si>
  <si>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</si>
  <si>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</si>
  <si>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</si>
  <si>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</si>
  <si>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</si>
  <si>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</si>
  <si>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</si>
  <si>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</si>
  <si>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</si>
  <si>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</si>
  <si>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</si>
  <si>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</si>
  <si>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</si>
  <si>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</si>
  <si>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</si>
  <si>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</si>
  <si>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</si>
  <si>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</si>
  <si>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</si>
  <si>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</si>
  <si>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</si>
  <si>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</si>
  <si>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</si>
  <si>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</si>
  <si>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</si>
  <si>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</si>
  <si>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</si>
  <si>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</si>
  <si>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</si>
  <si>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</si>
  <si>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</si>
  <si>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</si>
  <si>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</si>
  <si>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</si>
  <si>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</si>
  <si>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</si>
  <si>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</si>
  <si>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</si>
  <si>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</si>
  <si>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</si>
  <si>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</si>
  <si>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</si>
  <si>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</si>
  <si>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</si>
  <si>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</si>
  <si>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</si>
  <si>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</si>
  <si>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</si>
  <si>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</si>
  <si>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</si>
  <si>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</si>
  <si>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</si>
  <si>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</si>
  <si>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</si>
  <si>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</si>
  <si>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</si>
  <si>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</si>
  <si>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</si>
  <si>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</si>
  <si>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</si>
  <si>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</si>
  <si>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</si>
  <si>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</si>
  <si>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</si>
  <si>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</si>
  <si>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</si>
  <si>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</si>
  <si>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</si>
  <si>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</si>
  <si>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</si>
  <si>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</si>
  <si>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</si>
  <si>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</si>
  <si>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</si>
  <si>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</si>
  <si>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</si>
  <si>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</si>
  <si>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</si>
  <si>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</si>
  <si>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</si>
  <si>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</si>
  <si>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</si>
  <si>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</si>
  <si>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</si>
  <si>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</si>
  <si>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</si>
  <si>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</si>
  <si>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</si>
  <si>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</si>
  <si>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</si>
  <si>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</si>
  <si>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</si>
  <si>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</si>
  <si>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</si>
  <si>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</si>
  <si>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</si>
  <si>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</si>
  <si>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</si>
  <si>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</si>
  <si>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</si>
  <si>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</si>
  <si>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</si>
  <si>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</si>
  <si>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</si>
  <si>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</si>
  <si>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</si>
  <si>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</si>
  <si>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</si>
  <si>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</si>
  <si>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</si>
  <si>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</si>
  <si>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</si>
  <si>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</si>
  <si>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</si>
  <si>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</si>
  <si>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</si>
  <si>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</si>
  <si>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</si>
  <si>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</si>
  <si>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</si>
  <si>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</si>
  <si>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</si>
  <si>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</si>
  <si>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</si>
  <si>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</si>
  <si>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</si>
  <si>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</si>
  <si>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</si>
  <si>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</si>
  <si>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</si>
  <si>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</si>
  <si>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</si>
  <si>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</si>
  <si>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</si>
  <si>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</si>
  <si>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</si>
  <si>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</si>
  <si>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</si>
  <si>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</si>
  <si>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</si>
  <si>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</si>
  <si>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</si>
  <si>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</si>
  <si>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</si>
  <si>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</si>
  <si>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</si>
  <si>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</si>
  <si>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</si>
  <si>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</si>
  <si>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</si>
  <si>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</si>
  <si>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</si>
  <si>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</si>
  <si>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</si>
  <si>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</si>
  <si>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</si>
  <si>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</si>
  <si>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</si>
  <si>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</si>
  <si>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</si>
  <si>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</si>
  <si>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</si>
  <si>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</si>
  <si>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</si>
  <si>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</si>
  <si>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</si>
  <si>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</si>
  <si>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</si>
  <si>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</si>
  <si>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</si>
  <si>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</si>
  <si>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</si>
  <si>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</si>
  <si>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</si>
  <si>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</si>
  <si>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</si>
  <si>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</si>
  <si>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</si>
  <si>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</si>
  <si>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</si>
  <si>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</si>
  <si>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</si>
  <si>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</si>
  <si>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</si>
  <si>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</si>
  <si>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</si>
  <si>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</si>
  <si>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</si>
  <si>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</si>
  <si>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</si>
  <si>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</si>
  <si>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</si>
  <si>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</si>
  <si>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</si>
  <si>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</si>
  <si>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</si>
  <si>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</si>
  <si>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</si>
  <si>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</si>
  <si>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</si>
  <si>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</si>
  <si>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</si>
  <si>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</si>
  <si>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</si>
  <si>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</si>
  <si>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</si>
  <si>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</si>
  <si>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</si>
  <si>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</si>
  <si>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</si>
  <si>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</si>
  <si>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</si>
  <si>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</si>
  <si>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</si>
  <si>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</si>
  <si>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</si>
  <si>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</si>
  <si>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</si>
  <si>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</si>
  <si>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</si>
  <si>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</si>
  <si>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</si>
  <si>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</si>
  <si>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</si>
  <si>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</si>
  <si>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</si>
  <si>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</si>
  <si>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</si>
  <si>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</si>
  <si>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</si>
  <si>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</si>
  <si>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</si>
  <si>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</si>
  <si>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</si>
  <si>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</si>
  <si>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</si>
  <si>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</si>
  <si>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</si>
  <si>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</si>
  <si>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</si>
  <si>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</si>
  <si>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</si>
  <si>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</si>
  <si>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</si>
  <si>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</si>
  <si>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</si>
  <si>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</si>
  <si>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</si>
  <si>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</si>
  <si>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</si>
  <si>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</si>
  <si>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</si>
  <si>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</si>
  <si>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</si>
  <si>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</si>
  <si>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</si>
  <si>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</si>
  <si>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</si>
  <si>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</si>
  <si>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</si>
  <si>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</si>
  <si>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</si>
  <si>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</si>
  <si>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</si>
  <si>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</si>
  <si>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</si>
  <si>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</si>
  <si>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</si>
  <si>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</si>
  <si>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</si>
  <si>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</si>
  <si>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</si>
  <si>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</si>
  <si>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</si>
  <si>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</si>
  <si>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</si>
  <si>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</si>
  <si>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</si>
  <si>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</si>
  <si>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</si>
  <si>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</si>
  <si>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</si>
  <si>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</si>
  <si>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</si>
  <si>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</si>
  <si>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</si>
  <si>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</si>
  <si>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</si>
  <si>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</si>
  <si>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</si>
  <si>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</si>
  <si>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</si>
  <si>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</si>
  <si>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</si>
  <si>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</si>
  <si>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</si>
  <si>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</si>
  <si>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</si>
  <si>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</si>
  <si>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</si>
  <si>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</si>
  <si>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</si>
  <si>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</si>
  <si>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</si>
  <si>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</si>
  <si>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</si>
  <si>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</si>
  <si>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</si>
  <si>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</si>
  <si>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</si>
  <si>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</si>
  <si>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</si>
  <si>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</si>
  <si>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</si>
  <si>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</si>
  <si>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</si>
  <si>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</si>
  <si>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</si>
  <si>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</si>
  <si>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</si>
  <si>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</si>
  <si>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</si>
  <si>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</si>
  <si>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</si>
  <si>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</si>
  <si>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</si>
  <si>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</si>
  <si>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</si>
  <si>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</si>
  <si>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</si>
  <si>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</si>
  <si>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</si>
  <si>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</si>
  <si>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</si>
  <si>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</si>
  <si>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</si>
  <si>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</si>
  <si>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</si>
  <si>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</si>
  <si>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</si>
  <si>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</si>
  <si>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</si>
  <si>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</si>
  <si>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</si>
  <si>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</si>
  <si>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</si>
  <si>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</si>
  <si>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</si>
  <si>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</si>
  <si>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</si>
  <si>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</si>
  <si>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</si>
  <si>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</si>
  <si>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</si>
  <si>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</si>
  <si>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</si>
  <si>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</si>
  <si>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</si>
  <si>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</si>
  <si>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</si>
  <si>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</si>
  <si>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</si>
  <si>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</si>
  <si>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</si>
  <si>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</si>
  <si>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</si>
  <si>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</si>
  <si>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</si>
  <si>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</si>
  <si>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</si>
  <si>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</si>
  <si>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</si>
  <si>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</si>
  <si>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</si>
  <si>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</si>
  <si>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</si>
  <si>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</si>
  <si>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</si>
  <si>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</si>
  <si>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</si>
  <si>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</si>
  <si>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</si>
  <si>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</si>
  <si>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</si>
  <si>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</si>
  <si>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</si>
  <si>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</si>
  <si>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</si>
  <si>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</si>
  <si>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</si>
  <si>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</si>
  <si>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</si>
  <si>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</si>
  <si>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</si>
  <si>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</si>
  <si>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</si>
  <si>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</si>
  <si>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</si>
  <si>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</si>
  <si>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</si>
  <si>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</si>
  <si>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</si>
  <si>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</si>
  <si>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</si>
  <si>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</si>
  <si>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</si>
  <si>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</si>
  <si>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</si>
  <si>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</si>
  <si>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</si>
  <si>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</si>
  <si>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</si>
  <si>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</si>
  <si>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</si>
  <si>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</si>
  <si>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</si>
  <si>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</si>
  <si>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</si>
  <si>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</si>
  <si>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</si>
  <si>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</si>
  <si>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</si>
  <si>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</si>
  <si>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</si>
  <si>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</si>
  <si>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</si>
  <si>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</si>
  <si>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</si>
  <si>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</si>
  <si>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</si>
  <si>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</si>
  <si>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</si>
  <si>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</si>
  <si>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</si>
  <si>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</si>
  <si>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</si>
  <si>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</si>
  <si>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</si>
  <si>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</si>
  <si>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</si>
  <si>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</si>
  <si>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</si>
  <si>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</si>
  <si>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</si>
  <si>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</si>
  <si>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</si>
  <si>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</si>
  <si>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</si>
  <si>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</si>
  <si>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</si>
  <si>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</si>
  <si>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</si>
  <si>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</si>
  <si>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</si>
  <si>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</si>
  <si>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</si>
  <si>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</si>
  <si>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</si>
  <si>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</si>
  <si>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</si>
  <si>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</si>
  <si>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</si>
  <si>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</si>
  <si>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</si>
  <si>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</si>
  <si>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</si>
  <si>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</si>
  <si>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</si>
  <si>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</si>
  <si>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</si>
  <si>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</si>
  <si>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</si>
  <si>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</si>
  <si>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</si>
  <si>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</si>
  <si>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</si>
  <si>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</si>
  <si>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</si>
  <si>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</si>
  <si>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</si>
  <si>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</si>
  <si>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</si>
  <si>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</si>
  <si>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</si>
  <si>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</si>
  <si>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</si>
  <si>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</si>
  <si>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</si>
  <si>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</si>
  <si>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</si>
  <si>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</si>
  <si>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</si>
  <si>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</si>
  <si>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</si>
  <si>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</si>
  <si>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</si>
  <si>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</si>
  <si>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</si>
  <si>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</si>
  <si>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</si>
  <si>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</si>
  <si>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</si>
  <si>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</si>
  <si>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</si>
  <si>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</si>
  <si>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</si>
  <si>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</si>
  <si>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</si>
  <si>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</si>
  <si>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</si>
  <si>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</si>
  <si>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</si>
  <si>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</si>
  <si>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</si>
  <si>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</si>
  <si>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</si>
  <si>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</si>
  <si>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</si>
  <si>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</si>
  <si>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</si>
  <si>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</si>
  <si>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</si>
  <si>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</si>
  <si>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</si>
  <si>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</si>
  <si>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</si>
  <si>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</si>
  <si>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</si>
  <si>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</si>
  <si>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</si>
  <si>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</si>
  <si>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</si>
  <si>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</si>
  <si>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</si>
  <si>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</si>
  <si>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</si>
  <si>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</si>
  <si>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</si>
  <si>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</si>
  <si>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</si>
  <si>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</si>
  <si>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</si>
  <si>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</si>
  <si>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</si>
  <si>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</si>
  <si>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</si>
  <si>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</si>
  <si>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</si>
  <si>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</si>
  <si>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</si>
  <si>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</si>
  <si>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</si>
  <si>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</si>
  <si>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</si>
  <si>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</si>
  <si>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</si>
  <si>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</si>
  <si>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</si>
  <si>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</si>
  <si>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</si>
  <si>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</si>
  <si>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</si>
  <si>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</si>
  <si>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</si>
  <si>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</si>
  <si>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</si>
  <si>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</si>
  <si>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</si>
  <si>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</si>
  <si>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</si>
  <si>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</si>
  <si>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</si>
  <si>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</si>
  <si>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</si>
  <si>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</si>
  <si>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</si>
  <si>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</si>
  <si>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</si>
  <si>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</si>
  <si>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</si>
  <si>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</si>
  <si>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</si>
  <si>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</si>
  <si>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</si>
  <si>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</si>
  <si>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</si>
  <si>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</si>
  <si>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</si>
  <si>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</si>
  <si>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</si>
  <si>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</si>
  <si>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</si>
  <si>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</si>
  <si>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</si>
  <si>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</si>
  <si>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</si>
  <si>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</si>
  <si>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</si>
  <si>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</si>
  <si>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</si>
  <si>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</si>
  <si>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</si>
  <si>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</si>
  <si>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</si>
  <si>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</si>
  <si>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</si>
  <si>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</si>
  <si>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</si>
  <si>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</si>
  <si>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</si>
  <si>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</si>
  <si>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</si>
  <si>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</si>
  <si>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</si>
  <si>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</si>
  <si>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</si>
  <si>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</si>
  <si>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</si>
  <si>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</si>
  <si>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</si>
  <si>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</si>
  <si>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</si>
  <si>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</si>
  <si>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</si>
  <si>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</si>
  <si>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</si>
  <si>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</si>
  <si>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</si>
  <si>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</si>
  <si>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</si>
  <si>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</si>
  <si>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</si>
  <si>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</si>
  <si>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</si>
  <si>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</si>
  <si>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</si>
  <si>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</si>
  <si>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</si>
  <si>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</si>
  <si>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</si>
  <si>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</si>
  <si>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</si>
  <si>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</si>
  <si>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</si>
  <si>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</si>
  <si>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</si>
  <si>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</si>
  <si>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</si>
  <si>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</si>
  <si>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</si>
  <si>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</si>
  <si>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</si>
  <si>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</si>
  <si>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</si>
  <si>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</si>
  <si>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</si>
  <si>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</si>
  <si>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</si>
  <si>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</si>
  <si>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</si>
  <si>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</si>
  <si>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</si>
  <si>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</si>
  <si>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</si>
  <si>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</si>
  <si>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</si>
  <si>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</si>
  <si>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</si>
  <si>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</si>
  <si>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</si>
  <si>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</si>
  <si>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</si>
  <si>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</si>
  <si>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</si>
  <si>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</si>
  <si>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</si>
  <si>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</si>
  <si>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</si>
  <si>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</si>
  <si>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</si>
  <si>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</si>
  <si>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</si>
  <si>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</si>
  <si>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</si>
  <si>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</si>
  <si>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</si>
  <si>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</si>
  <si>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</si>
  <si>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</si>
  <si>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</si>
  <si>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</si>
  <si>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</si>
  <si>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</si>
  <si>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</si>
  <si>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</si>
  <si>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</si>
  <si>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</si>
  <si>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</si>
  <si>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</si>
  <si>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</si>
  <si>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</si>
  <si>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</si>
  <si>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</si>
  <si>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</si>
  <si>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</si>
  <si>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</si>
  <si>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</si>
  <si>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</si>
  <si>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</si>
  <si>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</si>
  <si>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</si>
  <si>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</si>
  <si>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</si>
  <si>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</si>
  <si>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</si>
  <si>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</si>
  <si>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</si>
  <si>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</si>
  <si>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</si>
  <si>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</si>
  <si>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</si>
  <si>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</si>
  <si>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</si>
  <si>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</si>
  <si>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</si>
  <si>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</si>
  <si>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</si>
  <si>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</si>
  <si>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</si>
  <si>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</si>
  <si>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</si>
  <si>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</si>
  <si>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</si>
  <si>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</si>
  <si>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</si>
  <si>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</si>
  <si>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</si>
  <si>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</si>
  <si>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</si>
  <si>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</si>
  <si>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</si>
  <si>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</si>
  <si>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</si>
  <si>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</si>
  <si>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</si>
  <si>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</si>
  <si>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</si>
  <si>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</si>
  <si>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</si>
  <si>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</si>
  <si>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</si>
  <si>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</si>
  <si>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</si>
  <si>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</si>
  <si>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</si>
  <si>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</si>
  <si>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</si>
  <si>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</si>
  <si>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</si>
  <si>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</si>
  <si>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</si>
  <si>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</si>
  <si>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</si>
  <si>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</si>
  <si>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</si>
  <si>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</si>
  <si>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</si>
  <si>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</si>
  <si>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</si>
  <si>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</si>
  <si>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</si>
  <si>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</si>
  <si>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</si>
  <si>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</si>
  <si>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</si>
  <si>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</si>
  <si>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</si>
  <si>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</si>
  <si>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</si>
  <si>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</si>
  <si>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</si>
  <si>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</si>
  <si>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</si>
  <si>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</si>
  <si>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</si>
  <si>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</si>
  <si>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</si>
  <si>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</si>
  <si>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</si>
  <si>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</si>
  <si>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</si>
  <si>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</si>
  <si>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</si>
  <si>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</si>
  <si>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</si>
  <si>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</si>
  <si>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</si>
  <si>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</si>
  <si>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</si>
  <si>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</si>
  <si>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</si>
  <si>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</si>
  <si>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</si>
  <si>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</si>
  <si>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</si>
  <si>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</si>
  <si>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</si>
  <si>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</si>
  <si>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</si>
  <si>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</si>
  <si>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</si>
  <si>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</si>
  <si>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</si>
  <si>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</si>
  <si>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</si>
  <si>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</si>
  <si>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</si>
  <si>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</si>
  <si>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</si>
  <si>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</si>
  <si>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</si>
  <si>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</si>
  <si>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</si>
  <si>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</si>
  <si>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</si>
  <si>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</si>
  <si>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</si>
  <si>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</si>
  <si>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</si>
  <si>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</si>
  <si>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</si>
  <si>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</si>
  <si>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</si>
  <si>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</si>
  <si>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</si>
  <si>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</si>
  <si>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</si>
  <si>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</si>
  <si>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</si>
  <si>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</si>
  <si>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</si>
  <si>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</si>
  <si>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</si>
  <si>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</si>
  <si>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</si>
  <si>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</si>
  <si>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</si>
  <si>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</si>
  <si>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</si>
  <si>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</si>
  <si>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</si>
  <si>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</si>
  <si>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</si>
  <si>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</si>
  <si>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</si>
  <si>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</si>
  <si>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</si>
  <si>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</si>
  <si>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</si>
  <si>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</si>
  <si>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</si>
  <si>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</si>
  <si>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</si>
  <si>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</si>
  <si>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</si>
  <si>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</si>
  <si>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</si>
  <si>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</si>
  <si>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</si>
  <si>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</si>
  <si>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</si>
  <si>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</si>
  <si>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</si>
  <si>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</si>
  <si>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</si>
  <si>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</si>
  <si>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</si>
  <si>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</si>
  <si>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</si>
  <si>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</si>
  <si>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</si>
  <si>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</si>
  <si>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</si>
  <si>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</si>
  <si>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</si>
  <si>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</si>
  <si>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</si>
  <si>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</si>
  <si>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</si>
  <si>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</si>
  <si>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</si>
  <si>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</si>
  <si>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</si>
  <si>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</si>
  <si>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</si>
  <si>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</si>
  <si>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</si>
  <si>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</si>
  <si>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</si>
  <si>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</si>
  <si>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</si>
  <si>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</si>
  <si>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</si>
  <si>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</si>
  <si>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</si>
  <si>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</si>
  <si>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</si>
  <si>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</si>
  <si>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</si>
  <si>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</si>
  <si>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</si>
  <si>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</si>
  <si>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</si>
  <si>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</si>
  <si>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</si>
  <si>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</si>
  <si>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</si>
  <si>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</si>
  <si>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</si>
  <si>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</si>
  <si>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</si>
  <si>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</si>
  <si>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</si>
  <si>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</si>
  <si>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</si>
  <si>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</si>
  <si>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</si>
  <si>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</si>
  <si>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</si>
  <si>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</si>
  <si>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</si>
  <si>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</si>
  <si>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</si>
  <si>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</si>
  <si>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</si>
  <si>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</si>
  <si>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</si>
  <si>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</si>
  <si>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</si>
  <si>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</si>
  <si>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</si>
  <si>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</si>
  <si>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</si>
  <si>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</si>
  <si>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</si>
  <si>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</si>
  <si>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</si>
  <si>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</si>
  <si>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</si>
  <si>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</si>
  <si>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</si>
  <si>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</si>
  <si>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</si>
  <si>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</si>
  <si>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</si>
  <si>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</si>
  <si>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</si>
  <si>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</si>
  <si>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</si>
  <si>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</si>
  <si>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</si>
  <si>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</si>
  <si>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</si>
  <si>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</si>
  <si>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</si>
  <si>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</si>
  <si>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</si>
  <si>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</si>
  <si>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</si>
  <si>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</si>
  <si>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</si>
  <si>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</si>
  <si>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</si>
  <si>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</si>
  <si>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</si>
  <si>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</si>
  <si>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</si>
  <si>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</si>
  <si>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</si>
  <si>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</si>
  <si>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</si>
  <si>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</si>
  <si>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</si>
  <si>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</si>
  <si>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</si>
  <si>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</si>
  <si>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</si>
  <si>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</si>
  <si>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</si>
  <si>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</si>
  <si>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</si>
  <si>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</si>
  <si>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</si>
  <si>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</si>
  <si>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</si>
  <si>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</si>
  <si>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</si>
  <si>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</si>
  <si>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</si>
  <si>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</si>
  <si>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</si>
  <si>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</si>
  <si>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</si>
  <si>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</si>
  <si>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</si>
  <si>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</si>
  <si>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</si>
  <si>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</si>
  <si>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</si>
  <si>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</si>
  <si>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</si>
  <si>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</si>
  <si>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</si>
  <si>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</si>
  <si>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</si>
  <si>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</si>
  <si>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</si>
  <si>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</si>
  <si>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</si>
  <si>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</si>
  <si>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</si>
  <si>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</si>
  <si>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</si>
  <si>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</si>
  <si>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</si>
  <si>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</si>
  <si>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</si>
  <si>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</si>
  <si>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</si>
  <si>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</si>
  <si>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</si>
  <si>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</si>
  <si>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</si>
  <si>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</si>
  <si>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</si>
  <si>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</si>
  <si>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</si>
  <si>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</si>
  <si>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</si>
  <si>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</si>
  <si>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</si>
  <si>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</si>
  <si>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</si>
  <si>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</si>
  <si>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</si>
  <si>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</si>
  <si>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</si>
  <si>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</si>
  <si>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</si>
  <si>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</si>
  <si>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</si>
  <si>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</si>
  <si>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</si>
  <si>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</si>
  <si>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</si>
  <si>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</si>
  <si>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</si>
  <si>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</si>
  <si>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</si>
  <si>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</si>
  <si>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</si>
  <si>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</si>
  <si>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</si>
  <si>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</si>
  <si>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</si>
  <si>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</si>
  <si>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</si>
  <si>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</si>
  <si>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</si>
  <si>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</si>
  <si>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</si>
  <si>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</si>
  <si>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</si>
  <si>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</si>
  <si>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</si>
  <si>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</si>
  <si>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</si>
  <si>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</si>
  <si>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</si>
  <si>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</si>
  <si>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</si>
  <si>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</si>
  <si>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</si>
  <si>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</si>
  <si>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</si>
  <si>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</si>
  <si>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</si>
  <si>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</si>
  <si>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</si>
  <si>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</si>
  <si>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</si>
  <si>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</si>
  <si>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</si>
  <si>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</si>
  <si>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</si>
  <si>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</si>
  <si>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</si>
  <si>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</si>
  <si>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</si>
  <si>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</si>
  <si>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</si>
  <si>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</si>
  <si>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</si>
  <si>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</si>
  <si>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</si>
  <si>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</si>
  <si>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</si>
  <si>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</si>
  <si>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</si>
  <si>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</si>
  <si>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</si>
  <si>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</si>
  <si>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</si>
  <si>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</si>
  <si>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</si>
  <si>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</si>
  <si>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</si>
  <si>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</si>
  <si>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</si>
  <si>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</si>
  <si>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</si>
  <si>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</si>
  <si>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</si>
  <si>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</si>
  <si>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</si>
  <si>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</si>
  <si>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</si>
  <si>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</si>
  <si>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</si>
  <si>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</si>
  <si>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</si>
  <si>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</si>
  <si>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</si>
  <si>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</si>
  <si>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</si>
  <si>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</si>
  <si>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</si>
  <si>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</si>
  <si>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</si>
  <si>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</si>
  <si>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</si>
  <si>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</si>
  <si>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</si>
  <si>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</si>
  <si>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</si>
  <si>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</si>
  <si>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</si>
  <si>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</si>
  <si>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</si>
  <si>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</si>
  <si>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</si>
  <si>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</si>
  <si>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</si>
  <si>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</si>
  <si>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</si>
  <si>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</si>
  <si>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</si>
  <si>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</si>
  <si>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</si>
  <si>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</si>
  <si>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</si>
  <si>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</si>
  <si>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</si>
  <si>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</si>
  <si>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</si>
  <si>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</si>
  <si>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</si>
  <si>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</si>
  <si>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</si>
  <si>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</si>
  <si>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</si>
  <si>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</si>
  <si>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</si>
  <si>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</si>
  <si>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</si>
  <si>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</si>
  <si>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</si>
  <si>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</si>
  <si>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</si>
  <si>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</si>
  <si>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</si>
  <si>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</si>
  <si>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</si>
  <si>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</si>
  <si>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</si>
  <si>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</si>
  <si>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</si>
  <si>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</si>
  <si>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</si>
  <si>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</si>
  <si>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</si>
  <si>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</si>
  <si>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</si>
  <si>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</si>
  <si>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</si>
  <si>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</si>
  <si>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</si>
  <si>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</si>
  <si>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</si>
  <si>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</si>
  <si>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</si>
  <si>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</si>
  <si>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</si>
  <si>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</si>
  <si>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</si>
  <si>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</si>
  <si>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</si>
  <si>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</si>
  <si>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</si>
  <si>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</si>
  <si>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</si>
  <si>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</si>
  <si>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</si>
  <si>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</si>
  <si>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</si>
  <si>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</si>
  <si>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</si>
  <si>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</si>
  <si>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</si>
  <si>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</si>
  <si>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</si>
  <si>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</si>
  <si>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</si>
  <si>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</si>
  <si>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</si>
  <si>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</si>
  <si>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</si>
  <si>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</si>
  <si>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</si>
  <si>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</si>
  <si>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</si>
  <si>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</si>
  <si>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</si>
  <si>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</si>
  <si>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</si>
  <si>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</si>
  <si>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</si>
  <si>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</si>
  <si>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</si>
  <si>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</si>
  <si>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</si>
  <si>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</si>
  <si>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</si>
  <si>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</si>
  <si>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</si>
  <si>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</si>
  <si>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</si>
  <si>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</si>
  <si>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</si>
  <si>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</si>
  <si>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</si>
  <si>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</si>
  <si>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</si>
  <si>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</si>
  <si>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</si>
  <si>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</si>
  <si>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</si>
  <si>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</si>
  <si>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</si>
  <si>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</si>
  <si>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</si>
  <si>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</si>
  <si>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</si>
  <si>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</si>
  <si>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</si>
  <si>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</si>
  <si>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</si>
  <si>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</si>
  <si>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</si>
  <si>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</si>
  <si>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</si>
  <si>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</si>
  <si>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</si>
  <si>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</si>
  <si>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</si>
  <si>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</si>
  <si>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</si>
  <si>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</si>
  <si>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</si>
  <si>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</si>
  <si>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</si>
  <si>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</si>
  <si>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</si>
  <si>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</si>
  <si>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</si>
  <si>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</si>
  <si>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</si>
  <si>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</si>
  <si>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</si>
  <si>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</si>
  <si>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</si>
  <si>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</si>
  <si>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</si>
  <si>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</si>
  <si>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</si>
  <si>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</si>
  <si>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</si>
  <si>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</si>
  <si>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</si>
  <si>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</si>
  <si>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</si>
  <si>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</si>
  <si>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</si>
  <si>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</si>
  <si>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</si>
  <si>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</si>
  <si>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</si>
  <si>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</si>
  <si>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</si>
  <si>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</si>
  <si>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</si>
  <si>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</si>
  <si>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</si>
  <si>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</si>
  <si>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</si>
  <si>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</si>
  <si>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</si>
  <si>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</si>
  <si>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</si>
  <si>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</si>
  <si>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</si>
  <si>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</si>
  <si>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</si>
  <si>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</si>
  <si>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</si>
  <si>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</si>
  <si>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</si>
  <si>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</si>
  <si>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</si>
  <si>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</si>
  <si>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</si>
  <si>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</si>
  <si>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</si>
  <si>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</si>
  <si>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</si>
  <si>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</si>
  <si>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</si>
  <si>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</si>
  <si>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</si>
  <si>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</si>
  <si>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</si>
  <si>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</si>
  <si>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</si>
  <si>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</si>
  <si>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</si>
  <si>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</si>
  <si>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</si>
  <si>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</si>
  <si>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</si>
  <si>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</si>
  <si>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</si>
  <si>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</si>
  <si>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</si>
  <si>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</si>
  <si>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</si>
  <si>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</si>
  <si>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</si>
  <si>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</si>
  <si>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</si>
  <si>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</si>
  <si>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</si>
  <si>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</si>
  <si>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</si>
  <si>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</si>
  <si>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</si>
  <si>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</si>
  <si>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</si>
  <si>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</si>
  <si>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</si>
  <si>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</si>
  <si>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</si>
  <si>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</si>
  <si>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</si>
  <si>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</si>
  <si>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</si>
  <si>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</si>
  <si>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</si>
  <si>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</si>
  <si>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</si>
  <si>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</si>
  <si>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</si>
  <si>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</si>
  <si>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</si>
  <si>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</si>
  <si>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</si>
  <si>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</si>
  <si>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</si>
  <si>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</si>
  <si>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</si>
  <si>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</si>
  <si>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</si>
  <si>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</si>
  <si>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</si>
  <si>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</si>
  <si>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</si>
  <si>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</si>
  <si>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</si>
  <si>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</si>
  <si>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</si>
  <si>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</si>
  <si>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</si>
  <si>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</si>
  <si>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</si>
  <si>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</si>
  <si>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</si>
  <si>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</si>
  <si>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</si>
  <si>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</si>
  <si>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</si>
  <si>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</si>
  <si>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</si>
  <si>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</si>
  <si>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</si>
  <si>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</si>
  <si>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</si>
  <si>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</si>
  <si>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</si>
  <si>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</si>
  <si>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</si>
  <si>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</si>
  <si>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</si>
  <si>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</si>
  <si>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</si>
  <si>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</si>
  <si>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</si>
  <si>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</si>
  <si>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</si>
  <si>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</si>
  <si>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</si>
  <si>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</si>
  <si>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</si>
  <si>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</si>
  <si>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</si>
  <si>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</si>
  <si>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</si>
  <si>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</si>
  <si>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</si>
  <si>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</si>
  <si>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</si>
  <si>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</si>
  <si>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</si>
  <si>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</si>
  <si>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</si>
  <si>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</si>
  <si>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</si>
  <si>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</si>
  <si>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</si>
  <si>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</si>
  <si>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</si>
  <si>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</si>
  <si>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</si>
  <si>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</si>
  <si>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</si>
  <si>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</si>
  <si>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</si>
  <si>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</si>
  <si>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</si>
  <si>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</si>
  <si>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</si>
  <si>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</si>
  <si>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</si>
  <si>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</si>
  <si>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</si>
  <si>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</si>
  <si>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</si>
  <si>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</si>
  <si>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</si>
  <si>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</si>
  <si>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</si>
  <si>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</si>
  <si>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</si>
  <si>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</si>
  <si>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</si>
  <si>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</si>
  <si>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</si>
  <si>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</si>
  <si>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</si>
  <si>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</si>
  <si>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</si>
  <si>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</si>
  <si>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</si>
  <si>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</si>
  <si>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</si>
  <si>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</si>
  <si>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</si>
  <si>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</si>
  <si>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</si>
  <si>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</si>
  <si>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</si>
  <si>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</si>
  <si>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</si>
  <si>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</si>
  <si>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</si>
  <si>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</si>
  <si>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</si>
  <si>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</si>
  <si>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</si>
  <si>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</si>
  <si>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</si>
  <si>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</si>
  <si>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</si>
  <si>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</si>
  <si>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</si>
  <si>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</si>
  <si>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</si>
  <si>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</si>
  <si>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</si>
  <si>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</si>
  <si>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</si>
  <si>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</si>
  <si>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</si>
  <si>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</si>
  <si>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</si>
  <si>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</si>
  <si>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</si>
  <si>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</si>
  <si>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</si>
  <si>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</si>
  <si>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</si>
  <si>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</si>
  <si>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</si>
  <si>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</si>
  <si>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</si>
  <si>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</si>
  <si>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</si>
  <si>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</si>
  <si>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</si>
  <si>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</si>
  <si>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</si>
  <si>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</si>
  <si>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</si>
  <si>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</si>
  <si>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</si>
  <si>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</si>
  <si>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</si>
  <si>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</si>
  <si>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</si>
  <si>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</si>
  <si>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</si>
  <si>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</si>
  <si>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</si>
  <si>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</si>
  <si>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</si>
  <si>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</si>
  <si>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</si>
  <si>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</si>
  <si>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</si>
  <si>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</si>
  <si>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</si>
  <si>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</si>
  <si>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</si>
  <si>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</si>
  <si>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</si>
  <si>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</si>
  <si>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</si>
  <si>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</si>
  <si>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</si>
  <si>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</si>
  <si>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</si>
  <si>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</si>
  <si>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</si>
  <si>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</si>
  <si>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</si>
  <si>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</si>
  <si>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</si>
  <si>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</si>
  <si>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</si>
  <si>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</si>
  <si>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</si>
  <si>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</si>
  <si>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</si>
  <si>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</si>
  <si>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</si>
  <si>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</si>
  <si>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</si>
  <si>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</si>
  <si>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</si>
  <si>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</si>
  <si>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</si>
  <si>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</si>
  <si>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</si>
  <si>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</si>
  <si>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</si>
  <si>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</si>
  <si>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</si>
  <si>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</si>
  <si>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</si>
  <si>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</si>
  <si>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</si>
  <si>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</si>
  <si>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</si>
  <si>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</si>
  <si>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</si>
  <si>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</si>
  <si>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</si>
  <si>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</si>
  <si>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</si>
  <si>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</si>
  <si>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</si>
  <si>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</si>
  <si>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</si>
  <si>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</si>
  <si>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</si>
  <si>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</si>
  <si>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</si>
  <si>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</si>
  <si>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</si>
  <si>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</si>
  <si>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</si>
  <si>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</si>
  <si>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</si>
  <si>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</si>
  <si>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</si>
  <si>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</si>
  <si>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</si>
  <si>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</si>
  <si>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</si>
  <si>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</si>
  <si>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</si>
  <si>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</si>
  <si>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</si>
  <si>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</si>
  <si>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</si>
  <si>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</si>
  <si>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</si>
  <si>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</si>
  <si>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</si>
  <si>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</si>
  <si>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</si>
  <si>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</si>
  <si>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</si>
  <si>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</si>
  <si>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</si>
  <si>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</si>
  <si>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</si>
  <si>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</si>
  <si>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</si>
  <si>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</si>
  <si>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</si>
  <si>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</si>
  <si>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</si>
  <si>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</si>
  <si>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</si>
  <si>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</si>
  <si>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</si>
  <si>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</si>
  <si>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</si>
  <si>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</si>
  <si>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</si>
  <si>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</si>
  <si>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</si>
  <si>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</si>
  <si>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</si>
  <si>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</si>
  <si>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</si>
  <si>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</si>
  <si>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</si>
  <si>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</si>
  <si>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</si>
  <si>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</si>
  <si>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</si>
  <si>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</si>
  <si>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</si>
  <si>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</si>
  <si>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</si>
  <si>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</si>
  <si>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</si>
  <si>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</si>
  <si>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</si>
  <si>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</si>
  <si>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</si>
  <si>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</si>
  <si>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</si>
  <si>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</si>
  <si>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</si>
  <si>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</si>
  <si>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</si>
  <si>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</si>
  <si>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</si>
  <si>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</si>
  <si>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</si>
  <si>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</si>
  <si>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</si>
  <si>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</si>
  <si>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</si>
  <si>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</si>
  <si>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</si>
  <si>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</si>
  <si>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</si>
  <si>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</si>
  <si>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</si>
  <si>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</si>
  <si>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</si>
  <si>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</si>
  <si>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</si>
  <si>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</si>
  <si>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</si>
  <si>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</si>
  <si>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</si>
  <si>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</si>
  <si>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</si>
  <si>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</si>
  <si>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</si>
  <si>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</si>
  <si>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</si>
  <si>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</si>
  <si>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</si>
  <si>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</si>
  <si>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</si>
  <si>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</si>
  <si>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</si>
  <si>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</si>
  <si>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</si>
  <si>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</si>
  <si>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</si>
  <si>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</si>
  <si>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</si>
  <si>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</si>
  <si>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</si>
  <si>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</si>
  <si>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</si>
  <si>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</si>
  <si>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</si>
  <si>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</si>
  <si>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</si>
  <si>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</si>
  <si>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</si>
  <si>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</si>
  <si>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</si>
  <si>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</si>
  <si>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</si>
  <si>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</si>
  <si>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</si>
  <si>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</si>
  <si>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</si>
  <si>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</si>
  <si>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</si>
  <si>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</si>
  <si>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</si>
  <si>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</si>
  <si>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</si>
  <si>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</si>
  <si>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</si>
  <si>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</si>
  <si>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</si>
  <si>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</si>
  <si>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</si>
  <si>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</si>
  <si>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</si>
  <si>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</si>
  <si>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</si>
  <si>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</si>
  <si>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</si>
  <si>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</si>
  <si>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</si>
  <si>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</si>
  <si>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</si>
  <si>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</si>
  <si>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</si>
  <si>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</si>
  <si>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</si>
  <si>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</si>
  <si>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</si>
  <si>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</si>
  <si>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</si>
  <si>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</si>
  <si>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</si>
  <si>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</si>
  <si>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</si>
  <si>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</si>
  <si>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</si>
  <si>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</si>
  <si>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</si>
  <si>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</si>
  <si>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</si>
  <si>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</si>
  <si>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</si>
  <si>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</si>
  <si>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</si>
  <si>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</si>
  <si>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</si>
  <si>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</si>
  <si>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</si>
  <si>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</si>
  <si>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</si>
  <si>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</si>
  <si>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</si>
  <si>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</si>
  <si>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</si>
  <si>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</si>
  <si>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</si>
  <si>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</si>
  <si>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</si>
  <si>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</si>
  <si>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</si>
  <si>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</si>
  <si>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</si>
  <si>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</si>
  <si>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</si>
  <si>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</si>
  <si>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</si>
  <si>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</si>
  <si>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</si>
  <si>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</si>
  <si>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</si>
  <si>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</si>
  <si>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</si>
  <si>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</si>
  <si>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</si>
  <si>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</si>
  <si>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</si>
  <si>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</si>
  <si>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</si>
  <si>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</si>
  <si>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</si>
  <si>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</si>
  <si>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</si>
  <si>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</si>
  <si>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</si>
  <si>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</si>
  <si>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</si>
  <si>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</si>
  <si>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</si>
  <si>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</si>
  <si>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</si>
  <si>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</si>
  <si>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</si>
  <si>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</si>
  <si>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</si>
  <si>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</si>
  <si>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</si>
  <si>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</si>
  <si>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</si>
  <si>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</si>
  <si>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</si>
  <si>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</si>
  <si>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</si>
  <si>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</si>
  <si>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</si>
  <si>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</si>
  <si>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</si>
  <si>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</si>
  <si>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</si>
  <si>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</si>
  <si>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</si>
  <si>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</si>
  <si>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</si>
  <si>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</si>
  <si>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</si>
  <si>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</si>
  <si>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</si>
  <si>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</si>
  <si>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</si>
  <si>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</si>
  <si>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</si>
  <si>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</si>
  <si>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</si>
  <si>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</si>
  <si>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</si>
  <si>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</si>
  <si>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</si>
  <si>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</si>
  <si>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</si>
  <si>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</si>
  <si>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</si>
  <si>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</si>
  <si>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</si>
  <si>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</si>
  <si>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</si>
  <si>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</si>
  <si>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</si>
  <si>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</si>
  <si>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</si>
  <si>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</si>
  <si>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</si>
  <si>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</si>
  <si>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</si>
  <si>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</si>
  <si>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</si>
  <si>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</si>
  <si>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</si>
  <si>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</si>
  <si>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</si>
  <si>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</si>
  <si>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</si>
  <si>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</si>
  <si>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</si>
  <si>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</si>
  <si>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</si>
  <si>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</si>
  <si>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</si>
  <si>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</si>
  <si>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</si>
  <si>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</si>
  <si>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</si>
  <si>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</si>
  <si>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</si>
  <si>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</si>
  <si>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</si>
  <si>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</si>
  <si>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</si>
  <si>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</si>
  <si>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</si>
  <si>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</si>
  <si>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</si>
  <si>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</si>
  <si>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</si>
  <si>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</si>
  <si>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</si>
  <si>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</si>
  <si>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</si>
  <si>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</si>
  <si>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</si>
  <si>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</si>
  <si>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</si>
  <si>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</si>
  <si>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</si>
  <si>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</si>
  <si>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</si>
  <si>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</si>
  <si>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</si>
  <si>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</si>
  <si>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</si>
  <si>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</si>
  <si>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</si>
  <si>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</si>
  <si>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</si>
  <si>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</si>
  <si>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</si>
  <si>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</si>
  <si>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</si>
  <si>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</si>
  <si>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</si>
  <si>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</si>
  <si>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</si>
  <si>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</si>
  <si>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</si>
  <si>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</si>
  <si>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</si>
  <si>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</si>
  <si>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</si>
  <si>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</si>
  <si>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</si>
  <si>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</si>
  <si>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</si>
  <si>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</si>
  <si>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</si>
  <si>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</si>
  <si>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</si>
  <si>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</si>
  <si>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</si>
  <si>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</si>
  <si>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</si>
  <si>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</si>
  <si>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</si>
  <si>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</si>
  <si>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</si>
  <si>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</si>
  <si>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</si>
  <si>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</si>
  <si>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</si>
  <si>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</si>
  <si>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</si>
  <si>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</si>
  <si>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</si>
  <si>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</si>
  <si>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</si>
  <si>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</si>
  <si>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</si>
  <si>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</si>
  <si>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</si>
  <si>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</si>
  <si>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</si>
  <si>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</si>
  <si>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</si>
  <si>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</si>
  <si>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</si>
  <si>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</si>
  <si>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</si>
  <si>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</si>
  <si>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</si>
  <si>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</si>
  <si>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</si>
  <si>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</si>
  <si>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</si>
  <si>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</si>
  <si>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</si>
  <si>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</si>
  <si>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</si>
  <si>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</si>
  <si>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</si>
  <si>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</si>
  <si>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</si>
  <si>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</si>
  <si>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</si>
  <si>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</si>
  <si>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</si>
  <si>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</si>
  <si>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</si>
  <si>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</si>
  <si>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</si>
  <si>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</si>
  <si>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</si>
  <si>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</si>
  <si>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</si>
  <si>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</si>
  <si>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</si>
  <si>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</si>
  <si>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</si>
  <si>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</si>
  <si>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</si>
  <si>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</si>
  <si>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</si>
  <si>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</si>
  <si>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</si>
  <si>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</si>
  <si>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</si>
  <si>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</si>
  <si>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</si>
  <si>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</si>
  <si>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</si>
  <si>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</si>
  <si>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</si>
  <si>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</si>
  <si>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</si>
  <si>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</si>
  <si>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</si>
  <si>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</si>
  <si>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</si>
  <si>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</si>
  <si>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</si>
  <si>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</si>
  <si>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</si>
  <si>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</si>
  <si>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</si>
  <si>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</si>
  <si>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</si>
  <si>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</si>
  <si>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</si>
  <si>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</si>
  <si>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</si>
  <si>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</si>
  <si>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</si>
  <si>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</si>
  <si>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</si>
  <si>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</si>
  <si>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</si>
  <si>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</si>
  <si>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</si>
  <si>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</si>
  <si>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</si>
  <si>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</si>
  <si>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</si>
  <si>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</si>
  <si>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</si>
  <si>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</si>
  <si>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</si>
  <si>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</si>
  <si>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</si>
  <si>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</si>
  <si>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</si>
  <si>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</si>
  <si>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</si>
  <si>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</si>
  <si>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</si>
  <si>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</si>
  <si>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</si>
  <si>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</si>
  <si>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</si>
  <si>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</si>
  <si>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</si>
  <si>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</si>
  <si>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</si>
  <si>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</si>
  <si>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</si>
  <si>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</si>
  <si>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</si>
  <si>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</si>
  <si>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</si>
  <si>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</si>
  <si>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</si>
  <si>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</si>
  <si>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</si>
  <si>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</si>
  <si>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</si>
  <si>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</si>
  <si>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</si>
  <si>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</si>
  <si>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</si>
  <si>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</si>
  <si>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</si>
  <si>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</si>
  <si>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</si>
  <si>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</si>
  <si>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</si>
  <si>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</si>
  <si>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</si>
  <si>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</si>
  <si>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</si>
  <si>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</si>
  <si>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</si>
  <si>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</si>
  <si>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</si>
  <si>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</si>
  <si>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</si>
  <si>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</si>
  <si>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</si>
  <si>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</si>
  <si>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</si>
  <si>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</si>
  <si>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</si>
  <si>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</si>
  <si>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</si>
  <si>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</si>
  <si>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</si>
  <si>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</si>
  <si>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</si>
  <si>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</si>
  <si>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</si>
  <si>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</si>
  <si>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</si>
  <si>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</si>
  <si>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</si>
  <si>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</si>
  <si>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</si>
  <si>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</si>
  <si>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</si>
  <si>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</si>
  <si>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</si>
  <si>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</si>
  <si>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</si>
  <si>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</si>
  <si>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</si>
  <si>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</si>
  <si>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</si>
  <si>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</si>
  <si>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</si>
  <si>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</si>
  <si>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</si>
  <si>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</si>
  <si>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</si>
  <si>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</si>
  <si>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</si>
  <si>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</si>
  <si>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</si>
  <si>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</si>
  <si>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</si>
  <si>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</si>
  <si>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</si>
  <si>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</si>
  <si>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</si>
  <si>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</si>
  <si>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</si>
  <si>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</si>
  <si>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</si>
  <si>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</si>
  <si>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</si>
  <si>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</si>
  <si>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</si>
  <si>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</si>
  <si>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</si>
  <si>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</si>
  <si>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</si>
  <si>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</si>
  <si>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</si>
  <si>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</si>
  <si>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</si>
  <si>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</si>
  <si>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</si>
  <si>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</si>
  <si>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</si>
  <si>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</si>
  <si>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</si>
  <si>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</si>
  <si>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</si>
  <si>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</si>
  <si>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</si>
  <si>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</si>
  <si>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</si>
  <si>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</si>
  <si>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</si>
  <si>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</si>
  <si>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</si>
  <si>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</si>
  <si>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</si>
  <si>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</si>
  <si>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</si>
  <si>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</si>
  <si>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</si>
  <si>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</si>
  <si>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</si>
  <si>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</si>
  <si>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</si>
  <si>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</si>
  <si>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</si>
  <si>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</si>
  <si>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</si>
  <si>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</si>
  <si>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</si>
  <si>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</si>
  <si>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</si>
  <si>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</si>
  <si>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</si>
  <si>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</si>
  <si>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</si>
  <si>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</si>
  <si>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</si>
  <si>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</si>
  <si>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</si>
  <si>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</si>
  <si>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</si>
  <si>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</si>
  <si>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</si>
  <si>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</si>
  <si>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</si>
  <si>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</si>
  <si>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</si>
  <si>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</si>
  <si>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</si>
  <si>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</si>
  <si>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</si>
  <si>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</si>
  <si>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</si>
  <si>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</si>
  <si>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</si>
  <si>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</si>
  <si>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</si>
  <si>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</si>
  <si>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</si>
  <si>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</si>
  <si>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</si>
  <si>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</si>
  <si>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</si>
  <si>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</si>
  <si>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</si>
  <si>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</si>
  <si>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</si>
  <si>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</si>
  <si>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</si>
  <si>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</si>
  <si>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</si>
  <si>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</si>
  <si>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</si>
  <si>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</si>
  <si>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</si>
  <si>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</si>
  <si>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</si>
  <si>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</si>
  <si>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</si>
  <si>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</si>
  <si>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</si>
  <si>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</si>
  <si>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</si>
  <si>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</si>
  <si>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</si>
  <si>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</si>
  <si>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</si>
  <si>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</si>
  <si>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</si>
  <si>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</si>
  <si>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</si>
  <si>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</si>
  <si>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</si>
  <si>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</si>
  <si>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</si>
  <si>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</si>
  <si>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</si>
  <si>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</si>
  <si>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</si>
  <si>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</si>
  <si>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</si>
  <si>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</si>
  <si>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</si>
  <si>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</si>
  <si>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</si>
  <si>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</si>
  <si>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</si>
  <si>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</si>
  <si>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</si>
  <si>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</si>
  <si>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</si>
  <si>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</si>
  <si>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</si>
  <si>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</si>
  <si>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</si>
  <si>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</si>
  <si>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</si>
  <si>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</si>
  <si>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</si>
  <si>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</si>
  <si>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</si>
  <si>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</si>
  <si>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</si>
  <si>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</si>
  <si>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</si>
  <si>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</si>
  <si>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</si>
  <si>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</si>
  <si>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</si>
  <si>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</si>
  <si>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</si>
  <si>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</si>
  <si>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</si>
  <si>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</si>
  <si>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</si>
  <si>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</si>
  <si>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</si>
  <si>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</si>
  <si>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</si>
  <si>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</si>
  <si>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</si>
  <si>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</si>
  <si>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</si>
  <si>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</si>
  <si>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</si>
  <si>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</si>
  <si>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</si>
  <si>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</si>
  <si>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</si>
  <si>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</si>
  <si>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</si>
  <si>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</si>
  <si>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</si>
  <si>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</si>
  <si>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</si>
  <si>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</si>
  <si>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</si>
  <si>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</si>
  <si>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</si>
  <si>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</si>
  <si>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</si>
  <si>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</si>
  <si>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</si>
  <si>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</si>
  <si>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</si>
  <si>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</si>
  <si>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</si>
  <si>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</si>
  <si>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</si>
  <si>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</si>
  <si>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</si>
  <si>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</si>
  <si>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</si>
  <si>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</si>
  <si>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</si>
  <si>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</si>
  <si>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</si>
  <si>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</si>
  <si>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</si>
  <si>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</si>
  <si>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</si>
  <si>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</si>
  <si>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</si>
  <si>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</si>
  <si>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</si>
  <si>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</si>
  <si>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</si>
  <si>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</si>
  <si>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</si>
  <si>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</si>
  <si>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</si>
  <si>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</si>
  <si>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</si>
  <si>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</si>
  <si>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</si>
  <si>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</si>
  <si>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</si>
  <si>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</si>
  <si>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</si>
  <si>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</si>
  <si>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</si>
  <si>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</si>
  <si>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</si>
  <si>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</si>
  <si>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</si>
  <si>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</si>
  <si>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</si>
  <si>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</si>
  <si>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</si>
  <si>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</si>
  <si>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</si>
  <si>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</si>
  <si>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</si>
  <si>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</si>
  <si>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</si>
  <si>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</si>
  <si>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</si>
  <si>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</si>
  <si>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</si>
  <si>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</si>
  <si>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</si>
  <si>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</si>
  <si>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</si>
  <si>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</si>
  <si>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</si>
  <si>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</si>
  <si>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</si>
  <si>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</si>
  <si>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</si>
  <si>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</si>
  <si>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</si>
  <si>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</si>
  <si>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</si>
  <si>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</si>
  <si>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</si>
  <si>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</si>
  <si>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</si>
  <si>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</si>
  <si>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</si>
  <si>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</si>
  <si>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</si>
  <si>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</si>
  <si>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</si>
  <si>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</si>
  <si>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</si>
  <si>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</si>
  <si>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</si>
  <si>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</si>
  <si>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</si>
  <si>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</si>
  <si>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</si>
  <si>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</si>
  <si>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</si>
  <si>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</si>
  <si>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</si>
  <si>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</si>
  <si>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</si>
  <si>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</si>
  <si>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</si>
  <si>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</si>
  <si>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</si>
  <si>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</si>
  <si>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</si>
  <si>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</si>
  <si>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</si>
  <si>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</si>
  <si>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</si>
  <si>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</si>
  <si>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</si>
  <si>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</si>
  <si>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</si>
  <si>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</si>
  <si>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</si>
  <si>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</si>
  <si>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</si>
  <si>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</si>
  <si>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</si>
  <si>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</si>
  <si>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</si>
  <si>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</si>
  <si>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</si>
  <si>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</si>
  <si>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</si>
  <si>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</si>
  <si>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</si>
  <si>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</si>
  <si>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</si>
  <si>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</si>
  <si>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</si>
  <si>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</si>
  <si>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</si>
  <si>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</si>
  <si>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</si>
  <si>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</si>
  <si>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</si>
  <si>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</si>
  <si>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</si>
  <si>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</si>
  <si>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</si>
  <si>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</si>
  <si>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</si>
  <si>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</si>
  <si>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</si>
  <si>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</si>
  <si>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</si>
  <si>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</si>
  <si>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</si>
  <si>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</si>
  <si>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</si>
  <si>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</si>
  <si>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</si>
  <si>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</si>
  <si>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</si>
  <si>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</si>
  <si>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</si>
  <si>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</si>
  <si>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</si>
  <si>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</si>
  <si>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</si>
  <si>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</si>
  <si>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</si>
  <si>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</si>
  <si>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</si>
  <si>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</si>
  <si>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</si>
  <si>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</si>
  <si>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</si>
  <si>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</si>
  <si>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</si>
  <si>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</si>
  <si>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</si>
  <si>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</si>
  <si>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</si>
  <si>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</si>
  <si>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</si>
  <si>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</si>
  <si>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</si>
  <si>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</si>
  <si>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</si>
  <si>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</si>
  <si>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</si>
  <si>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</si>
  <si>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</si>
  <si>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</si>
  <si>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</si>
  <si>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</si>
  <si>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</si>
  <si>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</si>
  <si>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</si>
  <si>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</si>
  <si>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</si>
  <si>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</si>
  <si>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</si>
  <si>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</si>
  <si>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</si>
  <si>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</si>
  <si>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</si>
  <si>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</si>
  <si>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</si>
  <si>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</si>
  <si>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</si>
  <si>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</si>
  <si>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</si>
  <si>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</si>
  <si>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</si>
  <si>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</si>
  <si>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</si>
  <si>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</si>
  <si>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</si>
  <si>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</si>
  <si>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</si>
  <si>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</si>
  <si>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</si>
  <si>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</si>
  <si>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</si>
  <si>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</si>
  <si>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</si>
  <si>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</si>
  <si>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</si>
  <si>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</si>
  <si>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</si>
  <si>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</si>
  <si>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</si>
  <si>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</si>
  <si>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</si>
  <si>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</si>
  <si>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</si>
  <si>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</si>
  <si>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</si>
  <si>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</si>
  <si>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</si>
  <si>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</si>
  <si>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</si>
  <si>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</si>
  <si>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</si>
  <si>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</si>
  <si>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</si>
  <si>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</si>
  <si>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</si>
  <si>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</si>
  <si>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</si>
  <si>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</si>
  <si>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</si>
  <si>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</si>
  <si>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</si>
  <si>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</si>
  <si>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</si>
  <si>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</si>
  <si>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</si>
  <si>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</si>
  <si>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</si>
  <si>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</si>
  <si>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</si>
  <si>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</si>
  <si>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</si>
  <si>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</si>
  <si>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</si>
  <si>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</si>
  <si>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</si>
  <si>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</si>
  <si>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</si>
  <si>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</si>
  <si>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</si>
  <si>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</si>
  <si>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</si>
  <si>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</si>
  <si>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</si>
  <si>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</si>
  <si>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</si>
  <si>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</si>
  <si>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</si>
  <si>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</si>
  <si>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</si>
  <si>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</si>
  <si>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</si>
  <si>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</si>
  <si>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</si>
  <si>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</si>
  <si>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</si>
  <si>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</si>
  <si>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</si>
  <si>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</si>
  <si>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</si>
  <si>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</si>
  <si>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</si>
  <si>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</si>
  <si>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</si>
  <si>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</si>
  <si>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</si>
  <si>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</si>
  <si>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</si>
  <si>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</si>
  <si>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</si>
  <si>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</si>
  <si>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</si>
  <si>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</si>
  <si>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</si>
  <si>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</si>
  <si>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</si>
  <si>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</si>
  <si>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</si>
  <si>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</si>
  <si>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</si>
  <si>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</si>
  <si>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</si>
  <si>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</si>
  <si>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</si>
  <si>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</si>
  <si>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</si>
  <si>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</si>
  <si>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</si>
  <si>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</si>
  <si>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</si>
  <si>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</si>
  <si>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</si>
  <si>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</si>
  <si>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</si>
  <si>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</si>
  <si>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</si>
  <si>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</si>
  <si>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</si>
  <si>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</si>
  <si>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</si>
  <si>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</si>
  <si>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</si>
  <si>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</si>
  <si>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</si>
  <si>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</si>
  <si>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</si>
  <si>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</si>
  <si>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</si>
  <si>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</si>
  <si>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</si>
  <si>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</si>
  <si>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</si>
  <si>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</si>
  <si>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</si>
  <si>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</si>
  <si>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</si>
  <si>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</si>
  <si>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</si>
  <si>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</si>
  <si>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</si>
  <si>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</si>
  <si>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</si>
  <si>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</si>
  <si>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</si>
  <si>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</si>
  <si>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</si>
  <si>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</si>
  <si>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</si>
  <si>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</si>
  <si>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</si>
  <si>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</si>
  <si>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</si>
  <si>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</si>
  <si>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</si>
  <si>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</si>
  <si>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</si>
  <si>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</si>
  <si>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</si>
  <si>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</si>
  <si>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</si>
  <si>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</si>
  <si>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</si>
  <si>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</si>
  <si>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</si>
  <si>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</si>
  <si>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</si>
  <si>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</si>
  <si>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</si>
  <si>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</si>
  <si>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</si>
  <si>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</si>
  <si>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</si>
  <si>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</si>
  <si>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</si>
  <si>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</si>
  <si>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</si>
  <si>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</si>
  <si>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</si>
  <si>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</si>
  <si>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</si>
  <si>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</si>
  <si>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</si>
  <si>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</si>
  <si>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</si>
  <si>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</si>
  <si>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</si>
  <si>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</si>
  <si>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</si>
  <si>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</si>
  <si>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</si>
  <si>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</si>
  <si>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</si>
  <si>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</si>
  <si>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</si>
  <si>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</si>
  <si>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</si>
  <si>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</si>
  <si>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</si>
  <si>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</si>
  <si>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</si>
  <si>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</si>
  <si>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</si>
  <si>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</si>
  <si>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</si>
  <si>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</si>
  <si>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</si>
  <si>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</si>
  <si>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</si>
  <si>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</si>
  <si>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</si>
  <si>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</si>
  <si>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</si>
  <si>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</si>
  <si>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</si>
  <si>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</si>
  <si>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</si>
  <si>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</si>
  <si>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</si>
  <si>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</si>
  <si>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</si>
  <si>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</si>
  <si>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</si>
  <si>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</si>
  <si>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</si>
  <si>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</si>
  <si>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</si>
  <si>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</si>
  <si>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</si>
  <si>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</si>
  <si>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</si>
  <si>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</si>
  <si>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</si>
  <si>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</si>
  <si>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</si>
  <si>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</si>
  <si>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</si>
  <si>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</si>
  <si>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</si>
  <si>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</si>
  <si>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</si>
  <si>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</si>
  <si>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</si>
  <si>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</si>
  <si>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</si>
  <si>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</si>
  <si>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</si>
  <si>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</si>
  <si>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</si>
  <si>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</si>
  <si>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</si>
  <si>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</si>
  <si>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</si>
  <si>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</si>
  <si>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</si>
  <si>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</si>
  <si>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</si>
  <si>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</si>
  <si>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</si>
  <si>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</si>
  <si>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</si>
  <si>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</si>
  <si>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</si>
  <si>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</si>
  <si>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</si>
  <si>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</si>
  <si>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</si>
  <si>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</si>
  <si>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</si>
  <si>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</si>
  <si>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</si>
  <si>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</si>
  <si>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</si>
  <si>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</si>
  <si>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</si>
  <si>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</si>
  <si>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</si>
  <si>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</si>
  <si>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</si>
  <si>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</si>
  <si>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</si>
  <si>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</si>
  <si>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</si>
  <si>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</si>
  <si>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</si>
  <si>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</si>
  <si>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</si>
  <si>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</si>
  <si>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</si>
  <si>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</si>
  <si>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</si>
  <si>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</si>
  <si>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</si>
  <si>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</si>
  <si>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</si>
  <si>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</si>
  <si>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</si>
  <si>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</si>
  <si>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</si>
  <si>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</si>
  <si>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</si>
  <si>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</si>
  <si>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</si>
  <si>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</si>
  <si>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</si>
  <si>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</si>
  <si>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</si>
  <si>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</si>
  <si>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</si>
  <si>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</si>
  <si>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</si>
  <si>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</si>
  <si>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</si>
  <si>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</si>
  <si>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</si>
  <si>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</si>
  <si>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</si>
  <si>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</si>
  <si>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</si>
  <si>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</si>
  <si>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</si>
  <si>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</si>
  <si>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</si>
  <si>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</si>
  <si>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</si>
  <si>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</si>
  <si>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</si>
  <si>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</si>
  <si>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</si>
  <si>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</si>
  <si>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</si>
  <si>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</si>
  <si>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</si>
  <si>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</si>
  <si>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</si>
  <si>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</si>
  <si>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</si>
  <si>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</si>
  <si>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</si>
  <si>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</si>
  <si>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</si>
  <si>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</si>
  <si>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</si>
  <si>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</si>
  <si>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</si>
  <si>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</si>
  <si>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</si>
  <si>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</si>
  <si>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</si>
  <si>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</si>
  <si>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</si>
  <si>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</si>
  <si>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</si>
  <si>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</si>
  <si>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</si>
  <si>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</si>
  <si>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</si>
  <si>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</si>
  <si>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</si>
  <si>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</si>
  <si>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</si>
  <si>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</si>
  <si>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</si>
  <si>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</si>
  <si>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</si>
  <si>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</si>
  <si>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</si>
  <si>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</si>
  <si>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</si>
  <si>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</si>
  <si>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</si>
  <si>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</si>
  <si>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</si>
  <si>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</si>
  <si>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</si>
  <si>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</si>
  <si>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</si>
  <si>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</si>
  <si>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</si>
  <si>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</si>
  <si>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</si>
  <si>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</si>
  <si>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</si>
  <si>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</si>
  <si>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</si>
  <si>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</si>
  <si>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</si>
  <si>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</si>
  <si>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</si>
  <si>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</si>
  <si>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</si>
  <si>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</si>
  <si>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</si>
  <si>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</si>
  <si>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</si>
  <si>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</si>
  <si>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</si>
  <si>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</si>
  <si>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</si>
  <si>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</si>
  <si>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</si>
  <si>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</si>
  <si>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</si>
  <si>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</si>
  <si>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</si>
  <si>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</si>
  <si>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</si>
  <si>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</si>
  <si>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</si>
  <si>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</si>
  <si>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</si>
  <si>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</si>
  <si>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</si>
  <si>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</si>
  <si>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</si>
  <si>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</si>
  <si>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</si>
  <si>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</si>
  <si>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</si>
  <si>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</si>
  <si>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</si>
  <si>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</si>
  <si>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</si>
  <si>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</si>
  <si>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</si>
  <si>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</si>
  <si>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</si>
  <si>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</si>
  <si>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</si>
  <si>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</si>
  <si>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</si>
  <si>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</si>
  <si>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</si>
  <si>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</si>
  <si>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</si>
  <si>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</si>
  <si>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</si>
  <si>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</si>
  <si>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</si>
  <si>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</si>
  <si>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</si>
  <si>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</si>
  <si>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</si>
  <si>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</si>
  <si>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</si>
  <si>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</si>
  <si>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</si>
  <si>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</si>
  <si>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</si>
  <si>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</si>
  <si>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</si>
  <si>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</si>
  <si>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</si>
  <si>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</si>
  <si>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</si>
  <si>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</si>
  <si>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</si>
  <si>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</si>
  <si>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</si>
  <si>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</si>
  <si>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</si>
  <si>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</si>
  <si>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</si>
  <si>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</si>
  <si>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</si>
  <si>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</si>
  <si>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</si>
  <si>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</si>
  <si>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</si>
  <si>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</si>
  <si>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</si>
  <si>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</si>
  <si>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</si>
  <si>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</si>
  <si>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</si>
  <si>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</si>
  <si>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</si>
  <si>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</si>
  <si>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</si>
  <si>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</si>
  <si>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</si>
  <si>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</si>
  <si>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</si>
  <si>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</si>
  <si>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</si>
  <si>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</si>
  <si>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</si>
  <si>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</si>
  <si>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</si>
  <si>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</si>
  <si>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</si>
  <si>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</si>
  <si>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</si>
  <si>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</si>
  <si>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</si>
  <si>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</si>
  <si>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</si>
  <si>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</si>
  <si>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</si>
  <si>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</si>
  <si>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</si>
  <si>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</si>
  <si>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</si>
  <si>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</si>
  <si>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</si>
  <si>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</si>
  <si>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</si>
  <si>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</si>
  <si>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</si>
  <si>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</si>
  <si>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</si>
  <si>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</si>
  <si>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</si>
  <si>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</si>
  <si>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</si>
  <si>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</si>
  <si>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</si>
  <si>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</si>
  <si>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</si>
  <si>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</si>
  <si>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</si>
  <si>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</si>
  <si>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</si>
  <si>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</si>
  <si>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</si>
  <si>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</si>
  <si>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</si>
  <si>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</si>
  <si>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</si>
  <si>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</si>
  <si>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</si>
  <si>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</si>
  <si>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</si>
  <si>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</si>
  <si>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</si>
  <si>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</si>
  <si>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</si>
  <si>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</si>
  <si>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</si>
  <si>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</si>
  <si>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</si>
  <si>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</si>
  <si>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</si>
  <si>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</si>
  <si>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</si>
  <si>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</si>
  <si>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</si>
  <si>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</si>
  <si>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</si>
  <si>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</si>
  <si>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</si>
  <si>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</si>
  <si>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</si>
  <si>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</si>
  <si>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</si>
  <si>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</si>
  <si>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</si>
  <si>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</si>
  <si>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</si>
  <si>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</si>
  <si>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</si>
  <si>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</si>
  <si>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</si>
  <si>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</si>
  <si>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</si>
  <si>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</si>
  <si>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</si>
  <si>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</si>
  <si>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</si>
  <si>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</si>
  <si>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</si>
  <si>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</si>
  <si>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</si>
  <si>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</si>
  <si>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</si>
  <si>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</si>
  <si>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</si>
  <si>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</si>
  <si>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</si>
  <si>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</si>
  <si>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</si>
  <si>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</si>
  <si>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</si>
  <si>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</si>
  <si>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</si>
  <si>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</si>
  <si>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</si>
  <si>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</si>
  <si>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</si>
  <si>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</si>
  <si>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</si>
  <si>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</si>
  <si>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</si>
  <si>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</si>
  <si>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</si>
  <si>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</si>
  <si>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</si>
  <si>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</si>
  <si>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</si>
  <si>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</si>
  <si>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</si>
  <si>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</si>
  <si>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</si>
  <si>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</si>
  <si>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</si>
  <si>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</si>
  <si>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</si>
  <si>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</si>
  <si>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</si>
  <si>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</si>
  <si>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</si>
  <si>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</si>
  <si>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</si>
  <si>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</si>
  <si>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</si>
  <si>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</si>
  <si>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</si>
  <si>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</si>
  <si>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</si>
  <si>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</si>
  <si>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</si>
  <si>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</si>
  <si>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</si>
  <si>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</si>
  <si>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</si>
  <si>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</si>
  <si>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</si>
  <si>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</si>
  <si>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</si>
  <si>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</si>
  <si>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</si>
  <si>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</si>
  <si>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</si>
  <si>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</si>
  <si>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</si>
  <si>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</si>
  <si>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</si>
  <si>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</si>
  <si>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</si>
  <si>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</si>
  <si>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</si>
  <si>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</si>
  <si>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</si>
  <si>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</si>
  <si>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</si>
  <si>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</si>
  <si>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</si>
  <si>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</si>
  <si>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</si>
  <si>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</si>
  <si>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</si>
  <si>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</si>
  <si>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</si>
  <si>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</si>
  <si>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</si>
  <si>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</si>
  <si>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</si>
  <si>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</si>
  <si>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</si>
  <si>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</si>
  <si>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</si>
  <si>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</si>
  <si>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</si>
  <si>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</si>
  <si>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</si>
  <si>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</si>
  <si>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</si>
  <si>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</si>
  <si>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</si>
  <si>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</si>
  <si>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</si>
  <si>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</si>
  <si>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</si>
  <si>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</si>
  <si>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</si>
  <si>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</si>
  <si>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</si>
  <si>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</si>
  <si>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</si>
  <si>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</si>
  <si>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</si>
  <si>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</si>
  <si>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</si>
  <si>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</si>
  <si>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</si>
  <si>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</si>
  <si>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</si>
  <si>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</si>
  <si>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</si>
  <si>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</si>
  <si>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</si>
  <si>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</si>
  <si>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</si>
  <si>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</si>
  <si>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</si>
  <si>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</si>
  <si>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</si>
  <si>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</si>
  <si>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</si>
  <si>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</si>
  <si>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</si>
  <si>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</si>
  <si>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</si>
  <si>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</si>
  <si>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</si>
  <si>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</si>
  <si>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</si>
  <si>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</si>
  <si>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</si>
  <si>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</si>
  <si>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</si>
  <si>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</si>
  <si>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</si>
  <si>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</si>
  <si>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</si>
  <si>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</si>
  <si>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</si>
  <si>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</si>
  <si>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</si>
  <si>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</si>
  <si>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</si>
  <si>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</si>
  <si>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</si>
  <si>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</si>
  <si>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</si>
  <si>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</si>
  <si>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</si>
  <si>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</si>
  <si>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</si>
  <si>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</si>
  <si>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</si>
  <si>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</si>
  <si>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</si>
  <si>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</si>
  <si>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</si>
  <si>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</si>
  <si>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</si>
  <si>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</si>
  <si>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</si>
  <si>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</si>
  <si>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</si>
  <si>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</si>
  <si>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</si>
  <si>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</si>
  <si>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</si>
  <si>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</si>
  <si>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</si>
  <si>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</si>
  <si>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</si>
  <si>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</si>
  <si>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</si>
  <si>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</si>
  <si>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</si>
  <si>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</si>
  <si>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</si>
  <si>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</si>
  <si>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</si>
  <si>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</si>
  <si>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</si>
  <si>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</si>
  <si>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</si>
  <si>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</si>
  <si>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</si>
  <si>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</si>
  <si>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</si>
  <si>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</si>
  <si>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</si>
  <si>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</si>
  <si>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</si>
  <si>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</si>
  <si>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</si>
  <si>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</si>
  <si>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</si>
  <si>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</si>
  <si>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</si>
  <si>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</si>
  <si>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</si>
  <si>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</si>
  <si>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</si>
  <si>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</si>
  <si>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</si>
  <si>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</si>
  <si>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</si>
  <si>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</si>
  <si>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</si>
  <si>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</si>
  <si>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</si>
  <si>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</si>
  <si>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</si>
  <si>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</si>
  <si>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</si>
  <si>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</si>
  <si>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</si>
  <si>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</si>
  <si>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</si>
  <si>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</si>
  <si>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</si>
  <si>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</si>
  <si>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</si>
  <si>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</si>
  <si>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</si>
  <si>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</si>
  <si>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</si>
  <si>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</si>
  <si>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</si>
  <si>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</si>
  <si>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</si>
  <si>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</si>
  <si>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</si>
  <si>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</si>
  <si>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</si>
  <si>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</si>
  <si>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</si>
  <si>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</si>
  <si>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</si>
  <si>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</si>
  <si>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</si>
  <si>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</si>
  <si>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</si>
  <si>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</si>
  <si>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</si>
  <si>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</si>
  <si>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</si>
  <si>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</si>
  <si>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</si>
  <si>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</si>
  <si>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</si>
  <si>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</si>
  <si>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</si>
  <si>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</si>
  <si>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</si>
  <si>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</si>
  <si>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</si>
  <si>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</si>
  <si>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</si>
  <si>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</si>
  <si>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</si>
  <si>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</si>
  <si>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</si>
  <si>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</si>
  <si>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</si>
  <si>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</si>
  <si>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</si>
  <si>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</si>
  <si>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</si>
  <si>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</si>
  <si>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</si>
  <si>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</si>
  <si>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</si>
  <si>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</si>
  <si>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</si>
  <si>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</si>
  <si>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</si>
  <si>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</si>
  <si>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</si>
  <si>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</si>
  <si>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</si>
  <si>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</si>
  <si>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</si>
  <si>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</si>
  <si>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</si>
  <si>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</si>
  <si>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</si>
  <si>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</si>
  <si>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</si>
  <si>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</si>
  <si>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</si>
  <si>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</si>
  <si>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</si>
  <si>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</si>
  <si>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</si>
  <si>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</si>
  <si>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</si>
  <si>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</si>
  <si>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</si>
  <si>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</si>
  <si>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</si>
  <si>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</si>
  <si>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</si>
  <si>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</si>
  <si>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</si>
  <si>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</si>
  <si>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</si>
  <si>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</si>
  <si>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</si>
  <si>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</si>
  <si>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</si>
  <si>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</si>
  <si>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</si>
  <si>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</si>
  <si>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</si>
  <si>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</si>
  <si>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</si>
  <si>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</si>
  <si>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</si>
  <si>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</si>
  <si>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</si>
  <si>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</si>
  <si>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</si>
  <si>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</si>
  <si>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</si>
  <si>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</si>
  <si>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</si>
  <si>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</si>
  <si>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</si>
  <si>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</si>
  <si>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</si>
  <si>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</si>
  <si>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</si>
  <si>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</si>
  <si>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</si>
  <si>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</si>
  <si>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</si>
  <si>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</si>
  <si>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</si>
  <si>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</si>
  <si>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</si>
  <si>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</si>
  <si>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</si>
  <si>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</si>
  <si>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</si>
  <si>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</si>
  <si>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</si>
  <si>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</si>
  <si>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</si>
  <si>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</si>
  <si>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</si>
  <si>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</si>
  <si>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</si>
  <si>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</si>
  <si>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</si>
  <si>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</si>
  <si>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</si>
  <si>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</si>
  <si>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</si>
  <si>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</si>
  <si>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</si>
  <si>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</si>
  <si>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</si>
  <si>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</si>
  <si>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</si>
  <si>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</si>
  <si>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</si>
  <si>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</si>
  <si>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</si>
  <si>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</si>
  <si>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</si>
  <si>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</si>
  <si>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</si>
  <si>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</si>
  <si>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</si>
  <si>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</si>
  <si>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</si>
  <si>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</si>
  <si>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</si>
  <si>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</si>
  <si>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</si>
  <si>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</si>
  <si>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</si>
  <si>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</si>
  <si>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</si>
  <si>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</si>
  <si>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</si>
  <si>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</si>
  <si>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</si>
  <si>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</si>
  <si>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</si>
  <si>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</si>
  <si>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</si>
  <si>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</si>
  <si>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</si>
  <si>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</si>
  <si>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</si>
  <si>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</si>
  <si>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</si>
  <si>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</si>
  <si>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</si>
  <si>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</si>
  <si>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</si>
  <si>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</si>
  <si>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</si>
  <si>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</si>
  <si>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</si>
  <si>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</si>
  <si>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</si>
  <si>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</si>
  <si>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</si>
  <si>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</si>
  <si>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</si>
  <si>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</si>
  <si>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</si>
  <si>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</si>
  <si>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</si>
  <si>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</si>
  <si>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</si>
  <si>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</si>
  <si>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</si>
  <si>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</si>
  <si>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</si>
  <si>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</si>
  <si>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</si>
  <si>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</si>
  <si>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</si>
  <si>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</si>
  <si>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</si>
  <si>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</si>
  <si>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</si>
  <si>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</si>
  <si>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</si>
  <si>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</si>
  <si>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</si>
  <si>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</si>
  <si>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</si>
  <si>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</si>
  <si>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</si>
  <si>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</si>
  <si>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</si>
  <si>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</si>
  <si>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</si>
  <si>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</si>
  <si>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</si>
  <si>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</si>
  <si>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</si>
  <si>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</si>
  <si>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</si>
  <si>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</si>
  <si>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</si>
  <si>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</si>
  <si>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</si>
  <si>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</si>
  <si>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</si>
  <si>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</si>
  <si>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</si>
  <si>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</si>
  <si>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</si>
  <si>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</si>
  <si>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</si>
  <si>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</si>
  <si>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</si>
  <si>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</si>
  <si>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</si>
  <si>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</si>
  <si>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</si>
  <si>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</si>
  <si>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</si>
  <si>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</si>
  <si>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</si>
  <si>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</si>
  <si>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</si>
  <si>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</si>
  <si>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</si>
  <si>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</si>
  <si>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</si>
  <si>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</si>
  <si>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</si>
  <si>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</si>
  <si>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</si>
  <si>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</si>
  <si>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</si>
  <si>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</si>
  <si>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</si>
  <si>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</si>
  <si>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</si>
  <si>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</si>
  <si>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</si>
  <si>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</si>
  <si>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</si>
  <si>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</si>
  <si>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</si>
  <si>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</si>
  <si>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</si>
  <si>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</si>
  <si>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</si>
  <si>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</si>
  <si>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</si>
  <si>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</si>
  <si>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</si>
  <si>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</si>
  <si>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</si>
  <si>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</si>
  <si>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</si>
  <si>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</si>
  <si>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</si>
  <si>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</si>
  <si>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</si>
  <si>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</si>
  <si>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</si>
  <si>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</si>
  <si>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</si>
  <si>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</si>
  <si>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</si>
  <si>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</si>
  <si>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</si>
  <si>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</si>
  <si>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</si>
  <si>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</si>
  <si>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</si>
  <si>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</si>
  <si>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</si>
  <si>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</si>
  <si>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</si>
  <si>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</si>
  <si>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</si>
  <si>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</si>
  <si>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</si>
  <si>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</si>
  <si>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</si>
  <si>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</si>
  <si>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</si>
  <si>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</si>
  <si>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</si>
  <si>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</si>
  <si>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</si>
  <si>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</si>
  <si>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</si>
  <si>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</si>
  <si>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</si>
  <si>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</si>
  <si>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</si>
  <si>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</si>
  <si>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</si>
  <si>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</si>
  <si>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</si>
  <si>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</si>
  <si>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</si>
  <si>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</si>
  <si>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</si>
  <si>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</si>
  <si>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</si>
  <si>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</si>
  <si>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</si>
  <si>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</si>
  <si>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</si>
  <si>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</si>
  <si>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</si>
  <si>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</si>
  <si>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</si>
  <si>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</si>
  <si>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</si>
  <si>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</si>
  <si>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</si>
  <si>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</si>
  <si>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</si>
  <si>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</si>
  <si>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</si>
  <si>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</si>
  <si>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</si>
  <si>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</si>
  <si>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</si>
  <si>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</si>
  <si>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</si>
  <si>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</si>
  <si>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</si>
  <si>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</si>
  <si>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</si>
  <si>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</si>
  <si>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</si>
  <si>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</si>
  <si>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</si>
  <si>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</si>
  <si>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</si>
  <si>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</si>
  <si>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</si>
  <si>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</si>
  <si>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</si>
  <si>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</si>
  <si>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</si>
  <si>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</si>
  <si>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</si>
  <si>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</si>
  <si>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</si>
  <si>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</si>
  <si>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</si>
  <si>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</si>
  <si>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</si>
  <si>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</si>
  <si>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</si>
  <si>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</si>
  <si>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</si>
  <si>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</si>
  <si>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</si>
  <si>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</si>
  <si>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</si>
  <si>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</si>
  <si>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</si>
  <si>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</si>
  <si>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</si>
  <si>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</si>
  <si>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</si>
  <si>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</si>
  <si>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</si>
  <si>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</si>
  <si>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</si>
  <si>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</si>
  <si>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</si>
  <si>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</si>
  <si>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</si>
  <si>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</si>
  <si>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</si>
  <si>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</si>
  <si>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</si>
  <si>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</si>
  <si>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</si>
  <si>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</si>
  <si>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</si>
  <si>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</si>
  <si>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</si>
  <si>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</si>
  <si>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</si>
  <si>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</si>
  <si>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</si>
  <si>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</si>
  <si>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</si>
  <si>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</si>
  <si>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</si>
  <si>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</si>
  <si>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</si>
  <si>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</si>
  <si>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</si>
  <si>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</si>
  <si>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</si>
  <si>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</si>
  <si>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</si>
  <si>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</si>
  <si>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</si>
  <si>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</si>
  <si>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</si>
  <si>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</si>
  <si>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</si>
  <si>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</si>
  <si>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</si>
  <si>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</si>
  <si>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</si>
  <si>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</si>
  <si>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</si>
  <si>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</si>
  <si>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</si>
  <si>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</si>
  <si>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</si>
  <si>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</si>
  <si>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</si>
  <si>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</si>
  <si>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</si>
  <si>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</si>
  <si>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</si>
  <si>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</si>
  <si>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</si>
  <si>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</si>
  <si>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</si>
  <si>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</si>
  <si>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</si>
  <si>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</si>
  <si>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</si>
  <si>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</si>
  <si>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</si>
  <si>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</si>
  <si>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</si>
  <si>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</si>
  <si>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</si>
  <si>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</si>
  <si>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</si>
  <si>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</si>
  <si>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</si>
  <si>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</si>
  <si>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</si>
  <si>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</si>
  <si>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</si>
  <si>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</si>
  <si>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</si>
  <si>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</si>
  <si>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</si>
  <si>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</si>
  <si>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</si>
  <si>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</si>
  <si>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</si>
  <si>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</si>
  <si>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</si>
  <si>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</si>
  <si>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</si>
  <si>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</si>
  <si>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</si>
  <si>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</si>
  <si>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</si>
  <si>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</si>
  <si>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</si>
  <si>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</si>
  <si>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</si>
  <si>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</si>
  <si>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</si>
  <si>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</si>
  <si>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</si>
  <si>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</si>
  <si>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</si>
  <si>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</si>
  <si>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</si>
  <si>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</si>
  <si>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</si>
  <si>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</si>
  <si>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</si>
  <si>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</si>
  <si>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</si>
  <si>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</si>
  <si>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</si>
  <si>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</si>
  <si>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</si>
  <si>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</si>
  <si>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</si>
  <si>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</si>
  <si>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</si>
  <si>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</si>
  <si>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</si>
  <si>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</si>
  <si>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</si>
  <si>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</si>
  <si>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</si>
  <si>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</si>
  <si>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</si>
  <si>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</si>
  <si>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</si>
  <si>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</si>
  <si>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</si>
  <si>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</si>
  <si>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</si>
  <si>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</si>
  <si>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</si>
  <si>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</si>
  <si>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</si>
  <si>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</si>
  <si>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</si>
  <si>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</si>
  <si>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</si>
  <si>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</si>
  <si>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</si>
  <si>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</si>
  <si>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</si>
  <si>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</si>
  <si>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</si>
  <si>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</si>
  <si>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</si>
  <si>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</si>
  <si>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</si>
  <si>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</si>
  <si>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</si>
  <si>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</si>
  <si>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</si>
  <si>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</si>
  <si>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</si>
  <si>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</si>
  <si>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</si>
  <si>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</si>
  <si>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</si>
  <si>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</si>
  <si>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</si>
  <si>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</si>
  <si>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</si>
  <si>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</si>
  <si>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</si>
  <si>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</si>
  <si>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</si>
  <si>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</si>
  <si>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</si>
  <si>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</si>
  <si>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</si>
  <si>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</si>
  <si>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</si>
  <si>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</si>
  <si>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</si>
  <si>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</si>
  <si>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</si>
  <si>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</si>
  <si>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</si>
  <si>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</si>
  <si>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</si>
  <si>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</si>
  <si>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</si>
  <si>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</si>
  <si>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</si>
  <si>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</si>
  <si>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</si>
  <si>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</si>
  <si>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</si>
  <si>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</si>
  <si>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</si>
  <si>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</si>
  <si>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</si>
  <si>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</si>
  <si>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</si>
  <si>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</si>
  <si>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</si>
  <si>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</si>
  <si>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</si>
  <si>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</si>
  <si>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</si>
  <si>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</si>
  <si>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</si>
  <si>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</si>
  <si>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</si>
  <si>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</si>
  <si>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</si>
  <si>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</si>
  <si>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</si>
  <si>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</si>
  <si>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</si>
  <si>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</si>
  <si>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</si>
  <si>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</si>
  <si>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</si>
  <si>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</si>
  <si>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</si>
  <si>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</si>
  <si>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</si>
  <si>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</si>
  <si>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</si>
  <si>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</si>
  <si>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</si>
  <si>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</si>
  <si>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</si>
  <si>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</si>
  <si>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</si>
  <si>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</si>
  <si>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</si>
  <si>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</si>
  <si>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</si>
  <si>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</si>
  <si>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</si>
  <si>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</si>
  <si>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</si>
  <si>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</si>
  <si>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</si>
  <si>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</si>
  <si>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</si>
  <si>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</si>
  <si>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</si>
  <si>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</si>
  <si>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</si>
  <si>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</si>
  <si>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</si>
  <si>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</si>
  <si>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</si>
  <si>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</si>
  <si>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</si>
  <si>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</si>
  <si>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</si>
  <si>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</si>
  <si>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</si>
  <si>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</si>
  <si>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</si>
  <si>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</si>
  <si>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</si>
  <si>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</si>
  <si>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</si>
  <si>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</si>
  <si>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</si>
  <si>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</si>
  <si>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</si>
  <si>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</si>
  <si>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</si>
  <si>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</si>
  <si>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</si>
  <si>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</si>
  <si>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</si>
  <si>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</si>
  <si>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</si>
  <si>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</si>
  <si>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</si>
  <si>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</si>
  <si>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</si>
  <si>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</si>
  <si>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</si>
  <si>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</si>
  <si>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</si>
  <si>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</si>
  <si>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</si>
  <si>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</si>
  <si>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</si>
  <si>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</si>
  <si>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</si>
  <si>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</si>
  <si>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</si>
  <si>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</si>
  <si>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</si>
  <si>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</si>
  <si>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</si>
  <si>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</si>
  <si>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</si>
  <si>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</si>
  <si>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</si>
  <si>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</si>
  <si>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</si>
  <si>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</si>
  <si>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</si>
  <si>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</si>
  <si>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</si>
  <si>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</si>
  <si>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</si>
  <si>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</si>
  <si>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</si>
  <si>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</si>
  <si>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</si>
  <si>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</si>
  <si>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</si>
  <si>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</si>
  <si>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</si>
  <si>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</si>
  <si>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</si>
  <si>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</si>
  <si>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</si>
  <si>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</si>
  <si>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</si>
  <si>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</si>
  <si>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</si>
  <si>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</si>
  <si>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</si>
  <si>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</si>
  <si>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</si>
  <si>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</si>
  <si>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</si>
  <si>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</si>
  <si>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</si>
  <si>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</si>
  <si>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</si>
  <si>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</si>
  <si>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</si>
  <si>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</si>
  <si>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</si>
  <si>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</si>
  <si>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</si>
  <si>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</si>
  <si>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</si>
  <si>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</si>
  <si>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</si>
  <si>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</si>
  <si>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</si>
  <si>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</si>
  <si>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</si>
  <si>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</si>
  <si>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</si>
  <si>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</si>
  <si>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</si>
  <si>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</si>
  <si>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</si>
  <si>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</si>
  <si>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</si>
  <si>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</si>
  <si>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</si>
  <si>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</si>
  <si>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</si>
  <si>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</si>
  <si>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</si>
  <si>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</si>
  <si>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</si>
  <si>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</si>
  <si>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</si>
  <si>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</si>
  <si>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</si>
  <si>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</si>
  <si>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</si>
  <si>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</si>
  <si>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</si>
  <si>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</si>
  <si>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</si>
  <si>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</si>
  <si>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</si>
  <si>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</si>
  <si>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</si>
  <si>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</si>
  <si>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</si>
  <si>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</si>
  <si>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</si>
  <si>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</si>
  <si>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</si>
  <si>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</si>
  <si>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</si>
  <si>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</si>
  <si>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</si>
  <si>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</si>
  <si>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</si>
  <si>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</si>
  <si>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</si>
  <si>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</si>
  <si>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</si>
  <si>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</si>
  <si>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</si>
  <si>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</si>
  <si>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</si>
  <si>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</si>
  <si>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</si>
  <si>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</si>
  <si>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</si>
  <si>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</si>
  <si>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</si>
  <si>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</si>
  <si>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</si>
  <si>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</si>
  <si>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</si>
  <si>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</si>
  <si>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</si>
  <si>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</si>
  <si>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</si>
  <si>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</si>
  <si>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</si>
  <si>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</si>
  <si>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</si>
  <si>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</si>
  <si>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</si>
  <si>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</si>
  <si>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</si>
  <si>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</si>
  <si>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</si>
  <si>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</si>
  <si>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</si>
  <si>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</si>
  <si>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</si>
  <si>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</si>
  <si>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</si>
  <si>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</si>
  <si>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</si>
  <si>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</si>
  <si>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</si>
  <si>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</si>
  <si>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</si>
  <si>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</si>
  <si>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</si>
  <si>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</si>
  <si>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</si>
  <si>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</si>
  <si>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</si>
  <si>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</si>
  <si>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</si>
  <si>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</si>
  <si>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</si>
  <si>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</si>
  <si>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</si>
  <si>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</si>
  <si>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</si>
  <si>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</si>
  <si>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</si>
  <si>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</si>
  <si>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</si>
  <si>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</si>
  <si>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</si>
  <si>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</si>
  <si>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</si>
  <si>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</si>
  <si>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</si>
  <si>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</si>
  <si>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</si>
  <si>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</si>
  <si>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</si>
  <si>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</si>
  <si>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</si>
  <si>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</si>
  <si>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</si>
  <si>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</si>
  <si>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</si>
  <si>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</si>
  <si>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</si>
  <si>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</si>
  <si>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</si>
  <si>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</si>
  <si>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</si>
  <si>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</si>
  <si>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</si>
  <si>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</si>
  <si>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</si>
  <si>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</si>
  <si>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</si>
  <si>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</si>
  <si>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</si>
  <si>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</si>
  <si>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</si>
  <si>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</si>
  <si>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</si>
  <si>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</si>
  <si>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</si>
  <si>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</si>
  <si>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</si>
  <si>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</si>
  <si>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</si>
  <si>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</si>
  <si>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</si>
  <si>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</si>
  <si>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</si>
  <si>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</si>
  <si>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</si>
  <si>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</si>
  <si>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</si>
  <si>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</si>
  <si>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</si>
  <si>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</si>
  <si>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</si>
  <si>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</si>
  <si>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</si>
  <si>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</si>
  <si>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</si>
  <si>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</si>
  <si>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</si>
  <si>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</si>
  <si>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</si>
  <si>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</si>
  <si>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</si>
  <si>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</si>
  <si>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</si>
  <si>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</si>
  <si>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</si>
  <si>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</si>
  <si>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</si>
  <si>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</si>
  <si>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</si>
  <si>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</si>
  <si>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</si>
  <si>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</si>
  <si>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</si>
  <si>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</si>
  <si>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</si>
  <si>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</si>
  <si>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</si>
  <si>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</si>
  <si>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</si>
  <si>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</si>
  <si>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</si>
  <si>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</si>
  <si>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</si>
  <si>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</si>
  <si>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</si>
  <si>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</si>
  <si>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</si>
  <si>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</si>
  <si>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</si>
  <si>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</si>
  <si>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</si>
  <si>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</si>
  <si>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</si>
  <si>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</si>
  <si>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</si>
  <si>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</si>
  <si>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</si>
  <si>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</si>
  <si>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</si>
  <si>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</si>
  <si>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</si>
  <si>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</si>
  <si>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</si>
  <si>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</si>
  <si>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</si>
  <si>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</si>
  <si>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</si>
  <si>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</si>
  <si>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</si>
  <si>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</si>
  <si>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</si>
  <si>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</si>
  <si>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</si>
  <si>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</si>
  <si>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</si>
  <si>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</si>
  <si>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</si>
  <si>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</si>
  <si>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</si>
  <si>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</si>
  <si>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</si>
  <si>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</si>
  <si>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</si>
  <si>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</si>
  <si>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</si>
  <si>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</si>
  <si>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</si>
  <si>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</si>
  <si>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</si>
  <si>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</si>
  <si>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</si>
  <si>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</si>
  <si>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</si>
  <si>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</si>
  <si>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</si>
  <si>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</si>
  <si>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</si>
  <si>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</si>
  <si>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</si>
  <si>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</si>
  <si>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</si>
  <si>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</si>
  <si>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</si>
  <si>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</si>
  <si>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</si>
  <si>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</si>
  <si>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</si>
  <si>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</si>
  <si>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</si>
  <si>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</si>
  <si>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</si>
  <si>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</si>
  <si>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</si>
  <si>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</si>
  <si>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</si>
  <si>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</si>
  <si>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</si>
  <si>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</si>
  <si>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</si>
  <si>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</si>
  <si>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</si>
  <si>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</si>
  <si>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</si>
  <si>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</si>
  <si>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</si>
  <si>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</si>
  <si>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</si>
  <si>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</si>
  <si>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</si>
  <si>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</si>
  <si>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</si>
  <si>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</si>
  <si>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</si>
  <si>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</si>
  <si>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</si>
  <si>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</si>
  <si>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</si>
  <si>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</si>
  <si>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</si>
  <si>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</si>
  <si>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</si>
  <si>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</si>
  <si>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</si>
  <si>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</si>
  <si>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</si>
  <si>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</si>
  <si>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</si>
  <si>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</si>
  <si>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</si>
  <si>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</si>
  <si>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</si>
  <si>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</si>
  <si>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</si>
  <si>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</si>
  <si>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</si>
  <si>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</si>
  <si>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</si>
  <si>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</si>
  <si>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</si>
  <si>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</si>
  <si>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</si>
  <si>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</si>
  <si>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</si>
  <si>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</si>
  <si>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</si>
  <si>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</si>
  <si>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</si>
  <si>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</si>
  <si>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</si>
  <si>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</si>
  <si>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</si>
  <si>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</si>
  <si>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</si>
  <si>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</si>
  <si>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</si>
  <si>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</si>
  <si>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</si>
  <si>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</si>
  <si>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</si>
  <si>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</si>
  <si>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</si>
  <si>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</si>
  <si>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</si>
  <si>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</si>
  <si>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</si>
  <si>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</si>
  <si>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</si>
  <si>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</si>
  <si>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</si>
  <si>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</si>
  <si>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</si>
  <si>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</si>
  <si>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</si>
  <si>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</si>
  <si>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</si>
  <si>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</si>
  <si>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</si>
  <si>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</si>
  <si>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</si>
  <si>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</si>
  <si>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</si>
  <si>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</si>
  <si>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</si>
  <si>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</si>
  <si>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</si>
  <si>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</si>
  <si>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</si>
  <si>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</si>
  <si>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</si>
  <si>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</si>
  <si>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</si>
  <si>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</si>
  <si>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</si>
  <si>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</si>
  <si>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</si>
  <si>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</si>
  <si>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</si>
  <si>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</si>
  <si>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</si>
  <si>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</si>
  <si>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</si>
  <si>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</si>
  <si>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</si>
  <si>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</si>
  <si>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</si>
  <si>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</si>
  <si>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</si>
  <si>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</si>
  <si>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</si>
  <si>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</si>
  <si>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</si>
  <si>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</si>
  <si>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</si>
  <si>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</si>
  <si>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</si>
  <si>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</si>
  <si>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</si>
  <si>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</si>
  <si>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</si>
  <si>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</si>
  <si>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</si>
  <si>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</si>
  <si>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</si>
  <si>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</si>
  <si>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</si>
  <si>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</si>
  <si>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</si>
  <si>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</si>
  <si>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</si>
  <si>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</si>
  <si>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</si>
  <si>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</si>
  <si>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</si>
  <si>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</si>
  <si>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</si>
  <si>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</si>
  <si>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</si>
  <si>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</si>
  <si>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</si>
  <si>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</si>
  <si>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</si>
  <si>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</si>
  <si>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</si>
  <si>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</si>
  <si>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</si>
  <si>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</si>
  <si>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</si>
  <si>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</si>
  <si>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</si>
  <si>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</si>
  <si>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</si>
  <si>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</si>
  <si>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</si>
  <si>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</si>
  <si>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</si>
  <si>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</si>
  <si>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</si>
  <si>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</si>
  <si>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</si>
  <si>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</si>
  <si>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</si>
  <si>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</si>
  <si>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</si>
  <si>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</si>
  <si>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</si>
  <si>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</si>
  <si>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</si>
  <si>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</si>
  <si>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</si>
  <si>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</si>
  <si>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</si>
  <si>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</si>
  <si>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</si>
  <si>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</si>
  <si>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</si>
  <si>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</si>
  <si>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</si>
  <si>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</si>
  <si>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</si>
  <si>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</si>
  <si>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</si>
  <si>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</si>
  <si>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</si>
  <si>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</si>
  <si>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</si>
  <si>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</si>
  <si>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</si>
  <si>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</si>
  <si>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</si>
  <si>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</si>
  <si>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</si>
  <si>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</si>
  <si>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</si>
  <si>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</si>
  <si>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</si>
  <si>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</si>
  <si>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</si>
  <si>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</si>
  <si>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</si>
  <si>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</si>
  <si>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</si>
  <si>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</si>
  <si>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</si>
  <si>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</si>
  <si>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</si>
  <si>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</si>
  <si>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</si>
  <si>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</si>
  <si>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</si>
  <si>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</si>
  <si>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</si>
  <si>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</si>
  <si>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</si>
  <si>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</si>
  <si>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</si>
  <si>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</si>
  <si>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</si>
  <si>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</si>
  <si>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</si>
  <si>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</si>
  <si>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</si>
  <si>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</si>
  <si>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</si>
  <si>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</si>
  <si>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</si>
  <si>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</si>
  <si>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</si>
  <si>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</si>
  <si>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</si>
  <si>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</si>
  <si>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</si>
  <si>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</si>
  <si>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</si>
  <si>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</si>
  <si>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</si>
  <si>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</si>
  <si>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</si>
  <si>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</si>
  <si>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</si>
  <si>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</si>
  <si>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</si>
  <si>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</si>
  <si>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</si>
  <si>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</si>
  <si>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</si>
  <si>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</si>
  <si>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</si>
  <si>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</si>
  <si>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</si>
  <si>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</si>
  <si>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</si>
  <si>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</si>
  <si>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</si>
  <si>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</si>
  <si>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</si>
  <si>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</si>
  <si>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</si>
  <si>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</si>
  <si>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</si>
  <si>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</si>
  <si>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</si>
  <si>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</si>
  <si>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</si>
  <si>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</si>
  <si>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</si>
  <si>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</si>
  <si>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</si>
  <si>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</si>
  <si>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</si>
  <si>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</si>
  <si>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</si>
  <si>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</si>
  <si>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</si>
  <si>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</si>
  <si>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</si>
  <si>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</si>
  <si>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</si>
  <si>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</si>
  <si>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</si>
  <si>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</si>
  <si>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</si>
  <si>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</si>
  <si>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</si>
  <si>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</si>
  <si>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</si>
  <si>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</si>
  <si>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</si>
  <si>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</si>
  <si>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</si>
  <si>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</si>
  <si>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</si>
  <si>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</si>
  <si>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</si>
  <si>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</si>
  <si>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</si>
  <si>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</si>
  <si>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</si>
  <si>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</si>
  <si>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</si>
  <si>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</si>
  <si>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</si>
  <si>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</si>
  <si>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</si>
  <si>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</si>
  <si>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</si>
  <si>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</si>
  <si>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</si>
  <si>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</si>
  <si>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</si>
  <si>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</si>
  <si>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</si>
  <si>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</si>
  <si>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</si>
  <si>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</si>
  <si>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</si>
  <si>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</si>
  <si>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</si>
  <si>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</si>
  <si>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</si>
  <si>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</si>
  <si>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</si>
  <si>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</si>
  <si>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</si>
  <si>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</si>
  <si>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</si>
  <si>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</si>
  <si>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</si>
  <si>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</si>
  <si>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</si>
  <si>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</si>
  <si>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</si>
  <si>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</si>
  <si>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</si>
  <si>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</si>
  <si>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</si>
  <si>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</si>
  <si>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</si>
  <si>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</si>
  <si>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</si>
  <si>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</si>
  <si>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</si>
  <si>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</si>
  <si>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</si>
  <si>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</si>
  <si>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</si>
  <si>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</si>
  <si>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</si>
  <si>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</si>
  <si>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</si>
  <si>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</si>
  <si>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</si>
  <si>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</si>
  <si>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</si>
  <si>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</si>
  <si>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</si>
  <si>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</si>
  <si>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</si>
  <si>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</si>
  <si>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</si>
  <si>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</si>
  <si>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</si>
  <si>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</si>
  <si>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</si>
  <si>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</si>
  <si>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</si>
  <si>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</si>
  <si>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</si>
  <si>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</si>
  <si>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</si>
  <si>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</si>
  <si>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</si>
  <si>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</si>
  <si>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</si>
  <si>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</si>
  <si>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</si>
  <si>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</si>
  <si>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</si>
  <si>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</si>
  <si>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</si>
  <si>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</si>
  <si>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</si>
  <si>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</si>
  <si>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</si>
  <si>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</si>
  <si>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</si>
  <si>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</si>
  <si>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</si>
  <si>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</si>
  <si>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</si>
  <si>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</si>
  <si>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</si>
  <si>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</si>
  <si>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</si>
  <si>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</si>
  <si>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</si>
  <si>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</si>
  <si>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</si>
  <si>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</si>
  <si>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</si>
  <si>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</si>
  <si>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</si>
  <si>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</si>
  <si>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</si>
  <si>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</si>
  <si>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</si>
  <si>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</si>
  <si>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</si>
  <si>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</si>
  <si>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</si>
  <si>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</si>
  <si>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</si>
  <si>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</si>
  <si>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</si>
  <si>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</si>
  <si>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</si>
  <si>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</si>
  <si>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</si>
  <si>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</si>
  <si>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</si>
  <si>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</si>
  <si>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</si>
  <si>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</si>
  <si>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</si>
  <si>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</si>
  <si>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</si>
  <si>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</si>
  <si>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</si>
  <si>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</si>
  <si>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</si>
  <si>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</si>
  <si>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</si>
  <si>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</si>
  <si>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</si>
  <si>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</si>
  <si>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</si>
  <si>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</si>
  <si>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</si>
  <si>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</si>
  <si>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</si>
  <si>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</si>
  <si>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</si>
  <si>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</si>
  <si>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</si>
  <si>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</si>
  <si>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</si>
  <si>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</si>
  <si>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</si>
  <si>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</si>
  <si>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</si>
  <si>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</si>
  <si>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</si>
  <si>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</si>
  <si>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</si>
  <si>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</si>
  <si>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</si>
  <si>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</si>
  <si>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</si>
  <si>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</si>
  <si>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</si>
  <si>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</si>
  <si>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</si>
  <si>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</si>
  <si>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</si>
  <si>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</si>
  <si>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</si>
  <si>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</si>
  <si>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</si>
  <si>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</si>
  <si>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</si>
  <si>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</si>
  <si>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</si>
  <si>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</si>
  <si>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</si>
  <si>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</si>
  <si>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</si>
  <si>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</si>
  <si>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</si>
  <si>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</si>
  <si>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</si>
  <si>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</si>
  <si>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</si>
  <si>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</si>
  <si>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</si>
  <si>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</si>
  <si>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</si>
  <si>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</si>
  <si>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</si>
  <si>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</si>
  <si>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</si>
  <si>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</si>
  <si>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</si>
  <si>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</si>
  <si>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</si>
  <si>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</si>
  <si>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</si>
  <si>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</si>
  <si>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</si>
  <si>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</si>
  <si>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</si>
  <si>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</si>
  <si>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</si>
  <si>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</si>
  <si>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</si>
  <si>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</si>
  <si>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</si>
  <si>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</si>
  <si>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</si>
  <si>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</si>
  <si>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</si>
  <si>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</si>
  <si>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</si>
  <si>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</si>
  <si>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</si>
  <si>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</si>
  <si>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</si>
  <si>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</si>
  <si>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</si>
  <si>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</si>
  <si>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</si>
  <si>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</si>
  <si>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</si>
  <si>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</si>
  <si>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</si>
  <si>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</si>
  <si>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</si>
  <si>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</si>
  <si>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</si>
  <si>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</si>
  <si>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</si>
  <si>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</si>
  <si>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</si>
  <si>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</si>
  <si>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</si>
  <si>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</si>
  <si>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</si>
  <si>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</si>
  <si>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</si>
  <si>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</si>
  <si>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</si>
  <si>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</si>
  <si>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</si>
  <si>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</si>
  <si>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</si>
  <si>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</si>
  <si>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</si>
  <si>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</si>
  <si>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</si>
  <si>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</si>
  <si>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</si>
  <si>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</si>
  <si>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</si>
  <si>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</si>
  <si>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</si>
  <si>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</si>
  <si>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</si>
  <si>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</si>
  <si>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</si>
  <si>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</si>
  <si>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</si>
  <si>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</si>
  <si>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</si>
  <si>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</si>
  <si>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</si>
  <si>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</si>
  <si>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</si>
  <si>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</si>
  <si>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</si>
  <si>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</si>
  <si>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</si>
  <si>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</si>
  <si>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</si>
  <si>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</si>
  <si>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</si>
  <si>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</si>
  <si>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</si>
  <si>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</si>
  <si>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</si>
  <si>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</si>
  <si>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</si>
  <si>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</si>
  <si>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</si>
  <si>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</si>
  <si>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</si>
  <si>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</si>
  <si>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</si>
  <si>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</si>
  <si>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</si>
  <si>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</si>
  <si>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</si>
  <si>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</si>
  <si>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</si>
  <si>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</si>
  <si>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</si>
  <si>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</si>
  <si>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</si>
  <si>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</si>
  <si>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</si>
  <si>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</si>
  <si>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</si>
  <si>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</si>
  <si>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</si>
  <si>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</si>
  <si>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</si>
  <si>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</si>
  <si>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</si>
  <si>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</si>
  <si>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</si>
  <si>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</si>
  <si>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</si>
  <si>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</si>
  <si>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</si>
  <si>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</si>
  <si>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</si>
  <si>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</si>
  <si>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</si>
  <si>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</si>
  <si>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</si>
  <si>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</si>
  <si>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</si>
  <si>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</si>
  <si>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</si>
  <si>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</si>
  <si>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</si>
  <si>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</si>
  <si>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</si>
  <si>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</si>
  <si>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</si>
  <si>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</si>
  <si>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</si>
  <si>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</si>
  <si>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</si>
  <si>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</si>
  <si>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</si>
  <si>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</si>
  <si>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</si>
  <si>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</si>
  <si>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</si>
  <si>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</si>
  <si>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</si>
  <si>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</si>
  <si>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</si>
  <si>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</si>
  <si>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</si>
  <si>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</si>
  <si>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</si>
  <si>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</si>
  <si>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</si>
  <si>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</si>
  <si>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</si>
  <si>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</si>
  <si>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</si>
  <si>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</si>
  <si>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</si>
  <si>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</si>
  <si>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</si>
  <si>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</si>
  <si>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</si>
  <si>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</si>
  <si>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</si>
  <si>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</si>
  <si>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</si>
  <si>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</si>
  <si>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</si>
  <si>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</si>
  <si>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</si>
  <si>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</si>
  <si>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</si>
  <si>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</si>
  <si>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</si>
  <si>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</si>
  <si>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</si>
  <si>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</si>
  <si>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</si>
  <si>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</si>
  <si>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</si>
  <si>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</si>
  <si>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</si>
  <si>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</si>
  <si>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</si>
  <si>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</si>
  <si>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</si>
  <si>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</si>
  <si>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</si>
  <si>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</si>
  <si>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</si>
  <si>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</si>
  <si>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</si>
  <si>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</si>
  <si>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</si>
  <si>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</si>
  <si>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</si>
  <si>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</si>
  <si>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</si>
  <si>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</si>
  <si>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</si>
  <si>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</si>
  <si>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</si>
  <si>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</si>
  <si>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</si>
  <si>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</si>
  <si>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</si>
  <si>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</si>
  <si>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</si>
  <si>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</si>
  <si>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</si>
  <si>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</si>
  <si>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</si>
  <si>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</si>
  <si>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</si>
  <si>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</si>
  <si>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</si>
  <si>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</si>
  <si>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</si>
  <si>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</si>
  <si>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</si>
  <si>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</si>
  <si>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</si>
  <si>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</si>
  <si>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</si>
  <si>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</si>
  <si>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</si>
  <si>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</si>
  <si>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</si>
  <si>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</si>
  <si>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</si>
  <si>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</si>
  <si>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</si>
  <si>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</si>
  <si>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</si>
  <si>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</si>
  <si>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</si>
  <si>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</si>
  <si>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</si>
  <si>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</si>
  <si>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</si>
  <si>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</si>
  <si>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</si>
  <si>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</si>
  <si>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</si>
  <si>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</si>
  <si>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</si>
  <si>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</si>
  <si>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</si>
  <si>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</si>
  <si>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</si>
  <si>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</si>
  <si>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</si>
  <si>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</si>
  <si>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</si>
  <si>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</si>
  <si>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</si>
  <si>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</si>
  <si>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</si>
  <si>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</si>
  <si>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</si>
  <si>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</si>
  <si>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</si>
  <si>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</si>
  <si>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</si>
  <si>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</si>
  <si>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</si>
  <si>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</si>
  <si>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</si>
  <si>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</si>
  <si>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</si>
  <si>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</si>
  <si>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</si>
  <si>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</si>
  <si>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</si>
  <si>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</si>
  <si>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</si>
  <si>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</si>
  <si>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</si>
  <si>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</si>
  <si>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</si>
  <si>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</si>
  <si>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</si>
  <si>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</si>
  <si>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</si>
  <si>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</si>
  <si>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</si>
  <si>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</si>
  <si>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</si>
  <si>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</si>
  <si>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</si>
  <si>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</si>
  <si>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</si>
  <si>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</si>
  <si>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</si>
  <si>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</si>
  <si>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</si>
  <si>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</si>
  <si>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</si>
  <si>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</si>
  <si>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</si>
  <si>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</si>
  <si>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</si>
  <si>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</si>
  <si>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</si>
  <si>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</si>
  <si>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</si>
  <si>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</si>
  <si>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</si>
  <si>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</si>
  <si>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</si>
  <si>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</si>
  <si>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</si>
  <si>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</si>
  <si>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</si>
  <si>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</si>
  <si>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</si>
  <si>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</si>
  <si>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</si>
  <si>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</si>
  <si>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</si>
  <si>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</si>
  <si>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</si>
  <si>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</si>
  <si>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</si>
  <si>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</si>
  <si>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</si>
  <si>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</si>
  <si>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</si>
  <si>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</si>
  <si>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</si>
  <si>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</si>
  <si>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</si>
  <si>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</si>
  <si>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</si>
  <si>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</si>
  <si>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</si>
  <si>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</si>
  <si>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</si>
  <si>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</si>
  <si>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</si>
  <si>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</si>
  <si>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</si>
  <si>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</si>
  <si>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</si>
  <si>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</si>
  <si>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</si>
  <si>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</si>
  <si>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</si>
  <si>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</si>
  <si>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</si>
  <si>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</si>
  <si>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</si>
  <si>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</si>
  <si>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</si>
  <si>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</si>
  <si>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</si>
  <si>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</si>
  <si>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</si>
  <si>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</si>
  <si>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</si>
  <si>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</si>
  <si>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</si>
  <si>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</si>
  <si>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</si>
  <si>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</si>
  <si>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</si>
  <si>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</si>
  <si>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</si>
  <si>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</si>
  <si>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</si>
  <si>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</si>
  <si>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</si>
  <si>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</si>
  <si>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</si>
  <si>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</si>
  <si>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</si>
  <si>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</si>
  <si>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</si>
  <si>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</si>
  <si>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</si>
  <si>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</si>
  <si>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</si>
  <si>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</si>
  <si>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</si>
  <si>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</si>
  <si>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</si>
  <si>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</si>
  <si>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</si>
  <si>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</si>
  <si>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</si>
  <si>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</si>
  <si>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</si>
  <si>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</si>
  <si>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</si>
  <si>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</si>
  <si>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</si>
  <si>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</si>
  <si>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</si>
  <si>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</si>
  <si>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</si>
  <si>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</si>
  <si>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</si>
  <si>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</si>
  <si>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</si>
  <si>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</si>
  <si>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</si>
  <si>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</si>
  <si>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</si>
  <si>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</si>
  <si>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</si>
  <si>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</si>
  <si>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</si>
  <si>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</si>
  <si>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</si>
  <si>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</si>
  <si>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</si>
  <si>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</si>
  <si>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</si>
  <si>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</si>
  <si>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</si>
  <si>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</si>
  <si>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</si>
  <si>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</si>
  <si>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</si>
  <si>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</si>
  <si>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</si>
  <si>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</si>
  <si>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</si>
  <si>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</si>
  <si>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</si>
  <si>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</si>
  <si>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</si>
  <si>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</si>
  <si>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</si>
  <si>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</si>
  <si>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</si>
  <si>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</si>
  <si>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</si>
  <si>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</si>
  <si>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</si>
  <si>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</si>
  <si>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</si>
  <si>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</si>
  <si>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</si>
  <si>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</si>
  <si>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</si>
  <si>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</si>
  <si>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</si>
  <si>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</si>
  <si>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</si>
  <si>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</si>
  <si>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</si>
  <si>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</si>
  <si>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</si>
  <si>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</si>
  <si>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</si>
  <si>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</si>
  <si>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</si>
  <si>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</si>
  <si>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</si>
  <si>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</si>
  <si>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</si>
  <si>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</si>
  <si>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</si>
  <si>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</si>
  <si>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</si>
  <si>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</si>
  <si>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</si>
  <si>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</si>
  <si>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</si>
  <si>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</si>
  <si>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</si>
  <si>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</si>
  <si>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</si>
  <si>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</si>
  <si>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</si>
  <si>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</si>
  <si>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</si>
  <si>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</si>
  <si>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</si>
  <si>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</si>
  <si>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</si>
  <si>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</si>
  <si>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</si>
  <si>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</si>
  <si>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</si>
  <si>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</si>
  <si>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</si>
  <si>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</si>
  <si>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</si>
  <si>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</si>
  <si>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</si>
  <si>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</si>
  <si>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</si>
  <si>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</si>
  <si>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</si>
  <si>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</si>
  <si>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</si>
  <si>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</si>
  <si>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</si>
  <si>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</si>
  <si>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</si>
  <si>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</si>
  <si>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</si>
  <si>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</si>
  <si>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</si>
  <si>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</si>
  <si>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</si>
  <si>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</si>
  <si>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</si>
  <si>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</si>
  <si>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</si>
  <si>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</si>
  <si>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</si>
  <si>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</si>
  <si>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</si>
  <si>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</si>
  <si>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</si>
  <si>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</si>
  <si>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</si>
  <si>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</si>
  <si>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</si>
  <si>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</si>
  <si>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</si>
  <si>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</si>
  <si>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</si>
  <si>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</si>
  <si>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</si>
  <si>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</si>
  <si>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</si>
  <si>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</si>
  <si>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</si>
  <si>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</si>
  <si>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</si>
  <si>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</si>
  <si>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</si>
  <si>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</si>
  <si>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</si>
  <si>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</si>
  <si>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</si>
  <si>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</si>
  <si>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</si>
  <si>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</si>
  <si>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</si>
  <si>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</si>
  <si>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</si>
  <si>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</si>
  <si>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</si>
  <si>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</si>
  <si>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</si>
  <si>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</si>
  <si>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</si>
  <si>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</si>
  <si>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</si>
  <si>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</si>
  <si>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</si>
  <si>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</si>
  <si>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</si>
  <si>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</si>
  <si>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</si>
  <si>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</si>
  <si>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</si>
  <si>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</si>
  <si>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</si>
  <si>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</si>
  <si>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</si>
  <si>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</si>
  <si>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</si>
  <si>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</si>
  <si>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</si>
  <si>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</si>
  <si>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</si>
  <si>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</si>
  <si>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</si>
  <si>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</si>
  <si>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</si>
  <si>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</si>
  <si>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</si>
  <si>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</si>
  <si>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</si>
  <si>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</si>
  <si>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</si>
  <si>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</si>
  <si>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</si>
  <si>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</si>
  <si>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</si>
  <si>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</si>
  <si>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</si>
  <si>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</si>
  <si>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</si>
  <si>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</si>
  <si>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</si>
  <si>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</si>
  <si>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</si>
  <si>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</si>
  <si>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</si>
  <si>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</si>
  <si>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</si>
  <si>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</si>
  <si>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</si>
  <si>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</si>
  <si>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</si>
  <si>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</si>
  <si>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</si>
  <si>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</si>
  <si>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</si>
  <si>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</si>
  <si>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</si>
  <si>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</si>
  <si>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</si>
  <si>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</si>
  <si>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</si>
  <si>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</si>
  <si>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</si>
  <si>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</si>
  <si>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</si>
  <si>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</si>
  <si>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</si>
  <si>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</si>
  <si>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</si>
  <si>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</si>
  <si>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</si>
  <si>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</si>
  <si>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</si>
  <si>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</si>
  <si>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</si>
  <si>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</si>
  <si>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</si>
  <si>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</si>
  <si>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</si>
  <si>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</si>
  <si>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</si>
  <si>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</si>
  <si>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</si>
  <si>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</si>
  <si>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</si>
  <si>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</si>
  <si>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</si>
  <si>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</si>
  <si>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</si>
  <si>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</si>
  <si>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</si>
  <si>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</si>
  <si>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</si>
  <si>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</si>
  <si>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</si>
  <si>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</si>
  <si>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</si>
  <si>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</si>
  <si>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</si>
  <si>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</si>
  <si>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</si>
  <si>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</si>
  <si>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</si>
  <si>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</si>
  <si>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</si>
  <si>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</si>
  <si>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</si>
  <si>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</si>
  <si>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</si>
  <si>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</si>
  <si>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</si>
  <si>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</si>
  <si>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</si>
  <si>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</si>
  <si>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</si>
  <si>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</si>
  <si>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</si>
  <si>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</si>
  <si>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</si>
  <si>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</si>
  <si>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</si>
  <si>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</si>
  <si>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</si>
  <si>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</si>
  <si>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</si>
  <si>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</si>
  <si>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</si>
  <si>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</si>
  <si>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</si>
  <si>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</si>
  <si>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</si>
  <si>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</si>
  <si>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</si>
  <si>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</si>
  <si>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</si>
  <si>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</si>
  <si>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</si>
  <si>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</si>
  <si>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</si>
  <si>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</si>
  <si>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</si>
  <si>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</si>
  <si>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</si>
  <si>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</si>
  <si>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</si>
  <si>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</si>
  <si>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</si>
  <si>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</si>
  <si>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</si>
  <si>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</si>
  <si>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</si>
  <si>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</si>
  <si>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</si>
  <si>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</si>
  <si>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</si>
  <si>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</si>
  <si>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</si>
  <si>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</si>
  <si>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</si>
  <si>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</si>
  <si>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</si>
  <si>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</si>
  <si>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</si>
  <si>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</si>
  <si>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</si>
  <si>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</si>
  <si>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</si>
  <si>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</si>
  <si>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</si>
  <si>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</si>
  <si>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</si>
  <si>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</si>
  <si>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</si>
  <si>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</si>
  <si>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</si>
  <si>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</si>
  <si>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</si>
  <si>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</si>
  <si>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</si>
  <si>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</si>
  <si>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</si>
  <si>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</si>
  <si>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</si>
  <si>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</si>
  <si>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</si>
  <si>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</si>
  <si>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</si>
  <si>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</si>
  <si>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</si>
  <si>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</si>
  <si>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</si>
  <si>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</si>
  <si>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</si>
  <si>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</si>
  <si>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</si>
  <si>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</si>
  <si>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</si>
  <si>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</si>
  <si>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</si>
  <si>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</si>
  <si>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</si>
  <si>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</si>
  <si>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</si>
  <si>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</si>
  <si>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</si>
  <si>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</si>
  <si>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</si>
  <si>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</si>
  <si>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</si>
  <si>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</si>
  <si>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</si>
  <si>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</si>
  <si>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</si>
  <si>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</si>
  <si>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</si>
  <si>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</si>
  <si>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</si>
  <si>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</si>
  <si>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</si>
  <si>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</si>
  <si>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</si>
  <si>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</si>
  <si>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</si>
  <si>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</si>
  <si>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</si>
  <si>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</si>
  <si>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</si>
  <si>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</si>
  <si>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</si>
  <si>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</si>
  <si>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</si>
  <si>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</si>
  <si>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</si>
  <si>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</si>
  <si>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</si>
  <si>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</si>
  <si>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</si>
  <si>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</si>
  <si>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</si>
  <si>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</si>
  <si>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</si>
  <si>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</si>
  <si>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</si>
  <si>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</si>
  <si>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</si>
  <si>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</si>
  <si>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</si>
  <si>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</si>
  <si>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</si>
  <si>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</si>
  <si>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</si>
  <si>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</si>
  <si>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</si>
  <si>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</si>
  <si>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</si>
  <si>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</si>
  <si>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</si>
  <si>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</si>
  <si>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</si>
  <si>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</si>
  <si>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</si>
  <si>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</si>
  <si>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</si>
  <si>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</si>
  <si>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</si>
  <si>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</si>
  <si>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</si>
  <si>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</si>
  <si>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</si>
  <si>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</si>
  <si>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</si>
  <si>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</si>
  <si>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</si>
  <si>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</si>
  <si>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</si>
  <si>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</si>
  <si>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</si>
  <si>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</si>
  <si>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</si>
  <si>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</si>
  <si>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</si>
  <si>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</si>
  <si>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</si>
  <si>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</si>
  <si>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</si>
  <si>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</si>
  <si>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</si>
  <si>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</si>
  <si>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</si>
  <si>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</si>
  <si>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</si>
  <si>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</si>
  <si>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</si>
  <si>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</si>
  <si>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</si>
  <si>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</si>
  <si>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</si>
  <si>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</si>
  <si>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</si>
  <si>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</si>
  <si>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</si>
  <si>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</si>
  <si>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</si>
  <si>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</si>
  <si>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</si>
  <si>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</si>
  <si>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</si>
  <si>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</si>
  <si>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</si>
  <si>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</si>
  <si>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</si>
  <si>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</si>
  <si>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</si>
  <si>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</si>
  <si>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</si>
  <si>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</si>
  <si>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</si>
  <si>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</si>
  <si>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</si>
  <si>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</si>
  <si>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</si>
  <si>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</si>
  <si>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</si>
  <si>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</si>
  <si>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</si>
  <si>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</si>
  <si>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</si>
  <si>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</si>
  <si>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</si>
  <si>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</si>
  <si>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</si>
  <si>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</si>
  <si>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</si>
  <si>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</si>
  <si>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</si>
  <si>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</si>
  <si>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</si>
  <si>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</si>
  <si>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</si>
  <si>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</si>
  <si>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</si>
  <si>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</si>
  <si>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</si>
  <si>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</si>
  <si>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</si>
  <si>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</si>
  <si>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</si>
  <si>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</si>
  <si>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</si>
  <si>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</si>
  <si>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</si>
  <si>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</si>
  <si>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</si>
  <si>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</si>
  <si>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</si>
  <si>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</si>
  <si>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</si>
  <si>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</si>
  <si>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</si>
  <si>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</si>
  <si>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</si>
  <si>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</si>
  <si>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</si>
  <si>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</si>
  <si>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</si>
  <si>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</si>
  <si>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</si>
  <si>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</si>
  <si>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</si>
  <si>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</si>
  <si>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</si>
  <si>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</si>
  <si>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</si>
  <si>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</si>
  <si>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</si>
  <si>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</si>
  <si>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</si>
  <si>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</si>
  <si>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</si>
  <si>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</si>
  <si>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</si>
  <si>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</si>
  <si>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</si>
  <si>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</si>
  <si>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</si>
  <si>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</si>
  <si>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</si>
  <si>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</si>
  <si>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</si>
  <si>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</si>
  <si>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</si>
  <si>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</si>
  <si>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</si>
  <si>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</si>
  <si>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</si>
  <si>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</si>
  <si>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</si>
  <si>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</si>
  <si>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</si>
  <si>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</si>
  <si>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</si>
  <si>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</si>
  <si>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</si>
  <si>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</si>
  <si>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</si>
  <si>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</si>
  <si>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</si>
  <si>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</si>
  <si>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</si>
  <si>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</si>
  <si>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</si>
  <si>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</si>
  <si>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</si>
  <si>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</si>
  <si>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</si>
  <si>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</si>
  <si>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</si>
  <si>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</si>
  <si>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</si>
  <si>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</si>
  <si>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</si>
  <si>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</si>
  <si>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</si>
  <si>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</si>
  <si>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</si>
  <si>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</si>
  <si>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</si>
  <si>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</si>
  <si>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</si>
  <si>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</si>
  <si>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</si>
  <si>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</si>
  <si>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</si>
  <si>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</si>
  <si>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</si>
  <si>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</si>
  <si>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</si>
  <si>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</si>
  <si>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</si>
  <si>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</si>
  <si>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</si>
  <si>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</si>
  <si>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</si>
  <si>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</si>
  <si>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</si>
  <si>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</si>
  <si>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</si>
  <si>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</si>
  <si>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</si>
  <si>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</si>
  <si>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</si>
  <si>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</si>
  <si>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</si>
  <si>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</si>
  <si>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</si>
  <si>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</si>
  <si>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</si>
  <si>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</si>
  <si>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</si>
  <si>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</si>
  <si>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</si>
  <si>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</si>
  <si>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</si>
  <si>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</si>
  <si>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</si>
  <si>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</si>
  <si>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</si>
  <si>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</si>
  <si>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</si>
  <si>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</si>
  <si>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</si>
  <si>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</si>
  <si>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</si>
  <si>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</si>
  <si>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</si>
  <si>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</si>
  <si>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</si>
  <si>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</si>
  <si>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</si>
  <si>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</si>
  <si>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</si>
  <si>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</si>
  <si>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</si>
  <si>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</si>
  <si>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</si>
  <si>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</si>
  <si>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</si>
  <si>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</si>
  <si>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</si>
  <si>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</si>
  <si>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</si>
  <si>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</si>
  <si>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</si>
  <si>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</si>
  <si>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</si>
  <si>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</si>
  <si>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</si>
  <si>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</si>
  <si>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</si>
  <si>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</si>
  <si>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</si>
  <si>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</si>
  <si>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</si>
  <si>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</si>
  <si>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</si>
  <si>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</si>
  <si>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</si>
  <si>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</si>
  <si>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</si>
  <si>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</si>
  <si>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</si>
  <si>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</si>
  <si>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</si>
  <si>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</si>
  <si>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</si>
  <si>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</si>
  <si>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</si>
  <si>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</si>
  <si>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</si>
  <si>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</si>
  <si>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</si>
  <si>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</si>
  <si>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</si>
  <si>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</si>
  <si>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</si>
  <si>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</si>
  <si>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</si>
  <si>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</si>
  <si>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</si>
  <si>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</si>
  <si>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</si>
  <si>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</si>
  <si>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</si>
  <si>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</si>
  <si>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</si>
  <si>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</si>
  <si>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</si>
  <si>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</si>
  <si>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</si>
  <si>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</si>
  <si>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</si>
  <si>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</si>
  <si>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</si>
  <si>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</si>
  <si>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</si>
  <si>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</si>
  <si>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</si>
  <si>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</si>
  <si>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</si>
  <si>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</si>
  <si>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</si>
  <si>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</si>
  <si>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</si>
  <si>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</si>
  <si>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</si>
  <si>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</si>
  <si>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</si>
  <si>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</si>
  <si>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</si>
  <si>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</si>
  <si>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</si>
  <si>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</si>
  <si>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</si>
  <si>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</si>
  <si>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</si>
  <si>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</si>
  <si>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</si>
  <si>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</si>
  <si>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</si>
  <si>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</si>
  <si>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</si>
  <si>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</si>
  <si>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</si>
  <si>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</si>
  <si>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</si>
  <si>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</si>
  <si>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</si>
  <si>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</si>
  <si>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</si>
  <si>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</si>
  <si>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</si>
  <si>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</si>
  <si>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</si>
  <si>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</si>
  <si>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</si>
  <si>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</si>
  <si>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</si>
  <si>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</si>
  <si>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</si>
  <si>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</si>
  <si>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</si>
  <si>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</si>
  <si>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</si>
  <si>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</si>
  <si>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</si>
  <si>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</si>
  <si>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</si>
  <si>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</si>
  <si>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</si>
  <si>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</si>
  <si>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</si>
  <si>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</si>
  <si>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</si>
  <si>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</si>
  <si>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</si>
  <si>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</si>
  <si>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</si>
  <si>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</si>
  <si>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</si>
  <si>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</si>
  <si>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</si>
  <si>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</si>
  <si>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</si>
  <si>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</si>
  <si>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</si>
  <si>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</si>
  <si>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</si>
  <si>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</si>
  <si>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</si>
  <si>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</si>
  <si>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</si>
  <si>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</si>
  <si>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</si>
  <si>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</si>
  <si>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</si>
  <si>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</si>
  <si>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</si>
  <si>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</si>
  <si>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</si>
  <si>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</si>
  <si>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</si>
  <si>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</si>
  <si>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</si>
  <si>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</si>
  <si>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</si>
  <si>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</si>
  <si>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</si>
  <si>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</si>
  <si>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</si>
  <si>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</si>
  <si>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</si>
  <si>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</si>
  <si>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</si>
  <si>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</si>
  <si>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</si>
  <si>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</si>
  <si>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</si>
  <si>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</si>
  <si>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</si>
  <si>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</si>
  <si>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</si>
  <si>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</si>
  <si>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</si>
  <si>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</si>
  <si>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</si>
  <si>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</si>
  <si>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</si>
  <si>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</si>
  <si>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</si>
  <si>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</si>
  <si>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</si>
  <si>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</si>
  <si>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</si>
  <si>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</si>
  <si>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</si>
  <si>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</si>
  <si>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</si>
  <si>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</si>
  <si>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</si>
  <si>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</si>
  <si>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</si>
  <si>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</si>
  <si>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</si>
  <si>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</si>
  <si>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</si>
  <si>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</si>
  <si>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</si>
  <si>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</si>
  <si>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</si>
  <si>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</si>
  <si>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</si>
  <si>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</si>
  <si>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</si>
  <si>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</si>
  <si>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</si>
  <si>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</si>
  <si>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</si>
  <si>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</si>
  <si>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</si>
  <si>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</si>
  <si>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</si>
  <si>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</si>
  <si>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</si>
  <si>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</si>
  <si>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</si>
  <si>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</si>
  <si>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</si>
  <si>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</si>
  <si>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</si>
  <si>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</si>
  <si>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</si>
  <si>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</si>
  <si>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</si>
  <si>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</si>
  <si>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</si>
  <si>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</si>
  <si>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</si>
  <si>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</si>
  <si>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</si>
  <si>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</si>
  <si>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</si>
  <si>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</si>
  <si>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</si>
  <si>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</si>
  <si>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</si>
  <si>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</si>
  <si>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</si>
  <si>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</si>
  <si>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</si>
  <si>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</si>
  <si>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</si>
  <si>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</si>
  <si>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</si>
  <si>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</si>
  <si>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</si>
  <si>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</si>
  <si>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</si>
  <si>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</si>
  <si>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</si>
  <si>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</si>
  <si>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</si>
  <si>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</si>
  <si>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</si>
  <si>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</si>
  <si>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</si>
  <si>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</si>
  <si>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</si>
  <si>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</si>
  <si>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</si>
  <si>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</si>
  <si>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</si>
  <si>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</si>
  <si>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</si>
  <si>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</si>
  <si>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</si>
  <si>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</si>
  <si>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</si>
  <si>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</si>
  <si>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</si>
  <si>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</si>
  <si>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</si>
  <si>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</si>
  <si>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</si>
  <si>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</si>
  <si>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</si>
  <si>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</si>
  <si>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</si>
  <si>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</si>
  <si>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</si>
  <si>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</si>
  <si>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</si>
  <si>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</si>
  <si>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</si>
  <si>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</si>
  <si>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</si>
  <si>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</si>
  <si>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</si>
  <si>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</si>
  <si>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</si>
  <si>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</si>
  <si>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</si>
  <si>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</si>
  <si>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</si>
  <si>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</si>
  <si>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</si>
  <si>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</si>
  <si>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</si>
  <si>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</si>
  <si>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</si>
  <si>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</si>
  <si>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</si>
  <si>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</si>
  <si>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</si>
  <si>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</si>
  <si>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</si>
  <si>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</si>
  <si>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</si>
  <si>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</si>
  <si>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</si>
  <si>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</si>
  <si>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</si>
  <si>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</si>
  <si>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</si>
  <si>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</si>
  <si>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</si>
  <si>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</si>
  <si>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</si>
  <si>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</si>
  <si>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</si>
  <si>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</si>
  <si>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</si>
  <si>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</si>
  <si>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</si>
  <si>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</si>
  <si>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</si>
  <si>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</si>
  <si>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</si>
  <si>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</si>
  <si>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</si>
  <si>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</si>
  <si>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</si>
  <si>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</si>
  <si>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</si>
  <si>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</si>
  <si>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</si>
  <si>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</si>
  <si>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</si>
  <si>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</si>
  <si>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</si>
  <si>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</si>
  <si>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</si>
  <si>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</si>
  <si>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</si>
  <si>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</si>
  <si>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</si>
  <si>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</si>
  <si>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</si>
  <si>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</si>
  <si>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</si>
  <si>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</si>
  <si>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</si>
  <si>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</si>
  <si>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</si>
  <si>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</si>
  <si>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</si>
  <si>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</si>
  <si>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</si>
  <si>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</si>
  <si>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</si>
  <si>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</si>
  <si>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</si>
  <si>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</si>
  <si>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</si>
  <si>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</si>
  <si>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</si>
  <si>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</si>
  <si>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</si>
  <si>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</si>
  <si>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</si>
  <si>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</si>
  <si>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</si>
  <si>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</si>
  <si>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</si>
  <si>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</si>
  <si>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</si>
  <si>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</si>
  <si>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</si>
  <si>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</si>
  <si>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</si>
  <si>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</si>
  <si>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</si>
  <si>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</si>
  <si>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</si>
  <si>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</si>
  <si>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</si>
  <si>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</si>
  <si>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</si>
  <si>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</si>
  <si>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</si>
  <si>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</si>
  <si>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</si>
  <si>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</si>
  <si>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</si>
  <si>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</si>
  <si>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</si>
  <si>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</si>
  <si>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</si>
  <si>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</si>
  <si>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</si>
  <si>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</si>
  <si>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</si>
  <si>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</si>
  <si>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</si>
  <si>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</si>
  <si>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</si>
  <si>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</si>
  <si>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</si>
  <si>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</si>
  <si>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</si>
  <si>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</si>
  <si>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</si>
  <si>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</si>
  <si>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</si>
  <si>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</si>
  <si>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</si>
  <si>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</si>
  <si>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</si>
  <si>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</si>
  <si>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</si>
  <si>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</si>
  <si>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</si>
  <si>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</si>
  <si>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</si>
  <si>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</si>
  <si>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</si>
  <si>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</si>
  <si>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</si>
  <si>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</si>
  <si>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</si>
  <si>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</si>
  <si>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</si>
  <si>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</si>
  <si>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</si>
  <si>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</si>
  <si>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</si>
  <si>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</si>
  <si>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</si>
  <si>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</si>
  <si>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</si>
  <si>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</si>
  <si>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</si>
  <si>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</si>
  <si>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</si>
  <si>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</si>
  <si>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</si>
  <si>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</si>
  <si>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</si>
  <si>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</si>
  <si>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</si>
  <si>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</si>
  <si>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</si>
  <si>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</si>
  <si>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</si>
  <si>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</si>
  <si>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</si>
  <si>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</si>
  <si>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</si>
  <si>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</si>
  <si>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</si>
  <si>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</si>
  <si>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</si>
  <si>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</si>
  <si>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</si>
  <si>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</si>
  <si>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</si>
  <si>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</si>
  <si>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</si>
  <si>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</si>
  <si>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</si>
  <si>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</si>
  <si>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</si>
  <si>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</si>
  <si>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</si>
  <si>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</si>
  <si>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</si>
  <si>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</si>
  <si>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</si>
  <si>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</si>
  <si>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</si>
  <si>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</si>
  <si>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</si>
  <si>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</si>
  <si>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</si>
  <si>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</si>
  <si>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</si>
  <si>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</si>
  <si>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</si>
  <si>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</si>
  <si>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</si>
  <si>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</si>
  <si>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</si>
  <si>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</si>
  <si>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</si>
  <si>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</si>
  <si>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</si>
  <si>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</si>
  <si>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</si>
  <si>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</si>
  <si>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</si>
  <si>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</si>
  <si>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</si>
  <si>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</si>
  <si>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</si>
  <si>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</si>
  <si>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</si>
  <si>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</si>
  <si>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</si>
  <si>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</si>
  <si>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</si>
  <si>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</si>
  <si>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</si>
  <si>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</si>
  <si>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</si>
  <si>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</si>
  <si>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</si>
  <si>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</si>
  <si>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</si>
  <si>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</si>
  <si>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</si>
  <si>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</si>
  <si>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</si>
  <si>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</si>
  <si>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</si>
  <si>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</si>
  <si>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</si>
  <si>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</si>
  <si>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</si>
  <si>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</si>
  <si>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</si>
  <si>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</si>
  <si>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</si>
  <si>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</si>
  <si>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</si>
  <si>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</si>
  <si>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</si>
  <si>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</si>
  <si>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</si>
  <si>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</si>
  <si>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</si>
  <si>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</si>
  <si>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</si>
  <si>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</si>
  <si>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</si>
  <si>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</si>
  <si>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</si>
  <si>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</si>
  <si>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</si>
  <si>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</si>
  <si>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</si>
  <si>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</si>
  <si>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</si>
  <si>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</si>
  <si>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</si>
  <si>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</si>
  <si>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</si>
  <si>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</si>
  <si>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</si>
  <si>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</si>
  <si>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</si>
  <si>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</si>
  <si>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</si>
  <si>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</si>
  <si>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</si>
  <si>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</si>
  <si>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</si>
  <si>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</si>
  <si>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</si>
  <si>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</si>
  <si>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</si>
  <si>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</si>
  <si>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</si>
  <si>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</si>
  <si>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</si>
  <si>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</si>
  <si>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</si>
  <si>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</si>
  <si>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</si>
  <si>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</si>
  <si>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</si>
  <si>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</si>
  <si>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</si>
  <si>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</si>
  <si>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</si>
  <si>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</si>
  <si>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</si>
  <si>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</si>
  <si>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</si>
  <si>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</si>
  <si>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</si>
  <si>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</si>
  <si>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</si>
  <si>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</si>
  <si>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</si>
  <si>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</si>
  <si>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</si>
  <si>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</si>
  <si>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</si>
  <si>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</si>
  <si>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</si>
  <si>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</si>
  <si>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</si>
  <si>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</si>
  <si>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</si>
  <si>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</si>
  <si>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</si>
  <si>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</si>
  <si>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</si>
  <si>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</si>
  <si>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</si>
  <si>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</si>
  <si>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</si>
  <si>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</si>
  <si>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</si>
  <si>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</si>
  <si>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</si>
  <si>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</si>
  <si>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</si>
  <si>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</si>
  <si>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</si>
  <si>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</si>
  <si>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</si>
  <si>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</si>
  <si>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</si>
  <si>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</si>
  <si>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</si>
  <si>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</si>
  <si>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</si>
  <si>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</si>
  <si>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</si>
  <si>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</si>
  <si>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</si>
  <si>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</si>
  <si>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</si>
  <si>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</si>
  <si>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</si>
  <si>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</si>
  <si>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</si>
  <si>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</si>
  <si>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</si>
  <si>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</si>
  <si>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</si>
  <si>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</si>
  <si>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</si>
  <si>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</si>
  <si>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</si>
  <si>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</si>
  <si>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</si>
  <si>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</si>
  <si>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</si>
  <si>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</si>
  <si>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</si>
  <si>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</si>
  <si>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</si>
  <si>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</si>
  <si>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</si>
  <si>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</si>
  <si>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</si>
  <si>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</si>
  <si>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</si>
  <si>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</si>
  <si>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</si>
  <si>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</si>
  <si>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</si>
  <si>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</si>
  <si>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</si>
  <si>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</si>
  <si>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</si>
  <si>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</si>
  <si>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</si>
  <si>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</si>
  <si>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</si>
  <si>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</si>
  <si>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</si>
  <si>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</si>
  <si>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</si>
  <si>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</si>
  <si>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</si>
  <si>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</si>
  <si>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</si>
  <si>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</si>
  <si>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</si>
  <si>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</si>
  <si>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</si>
  <si>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</si>
  <si>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</si>
  <si>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</si>
  <si>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</si>
  <si>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</si>
  <si>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</si>
  <si>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</si>
  <si>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</si>
  <si>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</si>
  <si>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</si>
  <si>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</si>
  <si>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</si>
  <si>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</si>
  <si>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</si>
  <si>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</si>
  <si>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</si>
  <si>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</si>
  <si>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</si>
  <si>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</si>
  <si>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</si>
  <si>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</si>
  <si>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</si>
  <si>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</si>
  <si>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</si>
  <si>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</si>
  <si>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</si>
  <si>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</si>
  <si>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</si>
  <si>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</si>
  <si>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</si>
  <si>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</si>
  <si>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</si>
  <si>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</si>
  <si>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</si>
  <si>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</si>
  <si>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</si>
  <si>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</si>
  <si>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</si>
  <si>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</si>
  <si>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</si>
  <si>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</si>
  <si>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</si>
  <si>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</si>
  <si>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</si>
  <si>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</si>
  <si>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</si>
  <si>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</si>
  <si>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</si>
  <si>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</si>
  <si>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</si>
  <si>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</si>
  <si>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</si>
  <si>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</si>
  <si>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</si>
  <si>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</si>
  <si>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</si>
  <si>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</si>
  <si>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</si>
  <si>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</si>
  <si>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</si>
  <si>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</si>
  <si>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</si>
  <si>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</si>
  <si>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</si>
  <si>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</si>
  <si>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</si>
  <si>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</si>
  <si>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</si>
  <si>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</si>
  <si>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</si>
  <si>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</si>
  <si>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</si>
  <si>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</si>
  <si>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</si>
  <si>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</si>
  <si>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</si>
  <si>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</si>
  <si>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</si>
  <si>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</si>
  <si>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</si>
  <si>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</si>
  <si>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</si>
  <si>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</si>
  <si>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</si>
  <si>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</si>
  <si>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</si>
  <si>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</si>
  <si>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</si>
  <si>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</si>
  <si>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</si>
  <si>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</si>
  <si>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</si>
  <si>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</si>
  <si>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</si>
  <si>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</si>
  <si>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</si>
  <si>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</si>
  <si>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</si>
  <si>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</si>
  <si>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</si>
  <si>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</si>
  <si>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</si>
  <si>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</si>
  <si>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</si>
  <si>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</si>
  <si>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</si>
  <si>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</si>
  <si>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</si>
  <si>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</si>
  <si>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</si>
  <si>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</si>
  <si>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</si>
  <si>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</si>
  <si>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</si>
  <si>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</si>
  <si>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</si>
  <si>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</si>
  <si>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</si>
  <si>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</si>
  <si>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</si>
  <si>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</si>
  <si>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</si>
  <si>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</si>
  <si>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</si>
  <si>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</si>
  <si>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</si>
  <si>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</si>
  <si>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</si>
  <si>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</si>
  <si>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</si>
  <si>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</si>
  <si>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</si>
  <si>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</si>
  <si>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</si>
  <si>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</si>
  <si>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</si>
  <si>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</si>
  <si>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</si>
  <si>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</si>
  <si>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</si>
  <si>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</si>
  <si>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</si>
  <si>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</si>
  <si>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</si>
  <si>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</si>
  <si>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</si>
  <si>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</si>
  <si>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</si>
  <si>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</si>
  <si>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</si>
  <si>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</si>
  <si>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</si>
  <si>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</si>
  <si>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</si>
  <si>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</si>
  <si>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</si>
  <si>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</si>
  <si>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</si>
  <si>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</si>
  <si>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</si>
  <si>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</si>
  <si>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</si>
  <si>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</si>
  <si>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</si>
  <si>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</si>
  <si>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</si>
  <si>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</si>
  <si>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</si>
  <si>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</si>
  <si>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</si>
  <si>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</si>
  <si>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</si>
  <si>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</si>
  <si>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</si>
  <si>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</si>
  <si>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</si>
  <si>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</si>
  <si>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</si>
  <si>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</si>
  <si>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</si>
  <si>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</si>
  <si>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</si>
  <si>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</si>
  <si>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</si>
  <si>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</si>
  <si>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</si>
  <si>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</si>
  <si>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</si>
  <si>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</si>
  <si>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</si>
  <si>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</si>
  <si>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</si>
  <si>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</si>
  <si>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</si>
  <si>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</si>
  <si>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</si>
  <si>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</si>
  <si>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</si>
  <si>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</si>
  <si>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</si>
  <si>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</si>
  <si>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</si>
  <si>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</si>
  <si>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</si>
  <si>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</si>
  <si>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</si>
  <si>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</si>
  <si>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</si>
  <si>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</si>
  <si>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</si>
  <si>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</si>
  <si>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</si>
  <si>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</si>
  <si>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</si>
  <si>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</si>
  <si>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</si>
  <si>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</si>
  <si>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</si>
  <si>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</si>
  <si>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</si>
  <si>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</si>
  <si>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</si>
  <si>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</si>
  <si>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</si>
  <si>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</si>
  <si>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</si>
  <si>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</si>
  <si>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</si>
  <si>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</si>
  <si>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</si>
  <si>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</si>
  <si>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</si>
  <si>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</si>
  <si>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</si>
  <si>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</si>
  <si>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</si>
  <si>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</si>
  <si>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</si>
  <si>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</si>
  <si>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</si>
  <si>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</si>
  <si>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</si>
  <si>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</si>
  <si>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</si>
  <si>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</si>
  <si>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</si>
  <si>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</si>
  <si>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</si>
  <si>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</si>
  <si>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</si>
  <si>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</si>
  <si>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</si>
  <si>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</si>
  <si>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</si>
  <si>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</si>
  <si>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</si>
  <si>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</si>
  <si>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</si>
  <si>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</si>
  <si>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</si>
  <si>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</si>
  <si>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</si>
  <si>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</si>
  <si>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</si>
  <si>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</si>
  <si>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</si>
  <si>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</si>
  <si>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</si>
  <si>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</si>
  <si>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</si>
  <si>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</si>
  <si>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</si>
  <si>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</si>
  <si>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</si>
  <si>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</si>
  <si>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</si>
  <si>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</si>
  <si>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</si>
  <si>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</si>
  <si>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</si>
  <si>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</si>
  <si>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</si>
  <si>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</si>
  <si>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</si>
  <si>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</si>
  <si>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</si>
  <si>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</si>
  <si>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</si>
  <si>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</si>
  <si>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</si>
  <si>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</si>
  <si>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</si>
  <si>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</si>
  <si>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</si>
  <si>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</si>
  <si>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</si>
  <si>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</si>
  <si>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</si>
  <si>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</si>
  <si>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</si>
  <si>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</si>
  <si>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</si>
  <si>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</si>
  <si>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</si>
  <si>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</si>
  <si>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</si>
  <si>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</si>
  <si>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</si>
  <si>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</si>
  <si>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</si>
  <si>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</si>
  <si>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</si>
  <si>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</si>
  <si>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</si>
  <si>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</si>
  <si>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</si>
  <si>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</si>
  <si>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</si>
  <si>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</si>
  <si>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</si>
  <si>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</si>
  <si>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</si>
  <si>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</si>
  <si>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</si>
  <si>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</si>
  <si>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</si>
  <si>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</si>
  <si>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</si>
  <si>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</si>
  <si>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</si>
  <si>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</si>
  <si>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</si>
  <si>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</si>
  <si>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</si>
  <si>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</si>
  <si>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</si>
  <si>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</si>
  <si>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</si>
  <si>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</si>
  <si>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</si>
  <si>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</si>
  <si>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</si>
  <si>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</si>
  <si>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</si>
  <si>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</si>
  <si>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</si>
  <si>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</si>
  <si>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</si>
  <si>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</si>
  <si>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</si>
  <si>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</si>
  <si>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</si>
  <si>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</si>
  <si>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</si>
  <si>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</si>
  <si>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</si>
  <si>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</si>
  <si>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</si>
  <si>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</si>
  <si>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</si>
  <si>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</si>
  <si>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</si>
  <si>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</si>
  <si>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</si>
  <si>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</si>
  <si>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</si>
  <si>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</si>
  <si>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</si>
  <si>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</si>
  <si>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</si>
  <si>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</si>
  <si>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</si>
  <si>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</si>
  <si>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</si>
  <si>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</si>
  <si>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</si>
  <si>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</si>
  <si>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</si>
  <si>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</si>
  <si>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</si>
  <si>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</si>
  <si>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</si>
  <si>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</si>
  <si>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</si>
  <si>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</si>
  <si>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</si>
  <si>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</si>
  <si>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</si>
  <si>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</si>
  <si>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</si>
  <si>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</si>
  <si>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</si>
  <si>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</si>
  <si>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</si>
  <si>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</si>
  <si>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</si>
  <si>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</si>
  <si>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</si>
  <si>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</si>
  <si>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</si>
  <si>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</si>
  <si>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</si>
  <si>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</si>
  <si>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</si>
  <si>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</si>
  <si>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</si>
  <si>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</si>
  <si>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</si>
  <si>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</si>
  <si>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</si>
  <si>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</si>
  <si>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</si>
  <si>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</si>
  <si>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</si>
  <si>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</si>
  <si>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</si>
  <si>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</si>
  <si>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</si>
  <si>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</si>
  <si>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</si>
  <si>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</si>
  <si>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</si>
  <si>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</si>
  <si>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</si>
  <si>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</si>
  <si>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</si>
  <si>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</si>
  <si>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</si>
  <si>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</si>
  <si>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</si>
  <si>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</si>
  <si>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</si>
  <si>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</si>
  <si>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</si>
  <si>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</si>
  <si>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</si>
  <si>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</si>
  <si>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</si>
  <si>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</si>
  <si>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</si>
  <si>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</si>
  <si>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</si>
  <si>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</si>
  <si>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</si>
  <si>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</si>
  <si>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</si>
  <si>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</si>
  <si>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</si>
  <si>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</si>
  <si>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</si>
  <si>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</si>
  <si>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</si>
  <si>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</si>
  <si>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</si>
  <si>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</si>
  <si>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</si>
  <si>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</si>
  <si>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</si>
  <si>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</si>
  <si>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</si>
  <si>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</si>
  <si>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</si>
  <si>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</si>
  <si>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</si>
  <si>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</si>
  <si>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</si>
  <si>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</si>
  <si>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</si>
  <si>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</si>
  <si>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</si>
  <si>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</si>
  <si>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</si>
  <si>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</si>
  <si>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</si>
  <si>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</si>
  <si>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</si>
  <si>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</si>
  <si>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</si>
  <si>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</si>
  <si>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</si>
  <si>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</si>
  <si>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</si>
  <si>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</si>
  <si>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</si>
  <si>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</si>
  <si>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</si>
  <si>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</si>
  <si>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</si>
  <si>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</si>
  <si>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</si>
  <si>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</si>
  <si>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</si>
  <si>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</si>
  <si>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</si>
  <si>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</si>
  <si>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</si>
  <si>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</si>
  <si>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</si>
  <si>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</si>
  <si>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</si>
  <si>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</si>
  <si>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</si>
  <si>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</si>
  <si>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</si>
  <si>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</si>
  <si>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</si>
  <si>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</si>
  <si>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</si>
  <si>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</si>
  <si>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</si>
  <si>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</si>
  <si>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</si>
  <si>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</si>
  <si>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</si>
  <si>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</si>
  <si>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</si>
  <si>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</si>
  <si>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</si>
  <si>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</si>
  <si>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</si>
  <si>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</si>
  <si>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</si>
  <si>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</si>
  <si>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</si>
  <si>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</si>
  <si>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</si>
  <si>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</si>
  <si>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</si>
  <si>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</si>
  <si>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</si>
  <si>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</si>
  <si>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</si>
  <si>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</si>
  <si>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</si>
  <si>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</si>
  <si>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</si>
  <si>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</si>
  <si>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</si>
  <si>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</si>
  <si>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</si>
  <si>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</si>
  <si>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</si>
  <si>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</si>
  <si>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</si>
  <si>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</si>
  <si>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</si>
  <si>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</si>
  <si>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</si>
  <si>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</si>
  <si>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</si>
  <si>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</si>
  <si>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</si>
  <si>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</si>
  <si>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</si>
  <si>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</si>
  <si>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</si>
  <si>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</si>
  <si>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</si>
  <si>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</si>
  <si>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</si>
  <si>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</si>
  <si>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</si>
  <si>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</si>
  <si>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</si>
  <si>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</si>
  <si>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</si>
  <si>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</si>
  <si>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</si>
  <si>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</si>
  <si>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</si>
  <si>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</si>
  <si>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</si>
  <si>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</si>
  <si>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</si>
  <si>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</si>
  <si>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</si>
  <si>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</si>
  <si>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</si>
  <si>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</si>
  <si>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</si>
  <si>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</si>
  <si>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</si>
  <si>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</si>
  <si>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</si>
  <si>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</si>
  <si>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</si>
  <si>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</si>
  <si>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</si>
  <si>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</si>
  <si>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</si>
  <si>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</si>
  <si>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</si>
  <si>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</si>
  <si>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</si>
  <si>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</si>
  <si>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</si>
  <si>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</si>
  <si>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</si>
  <si>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</si>
  <si>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</si>
  <si>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</si>
  <si>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</si>
  <si>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</si>
  <si>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</si>
  <si>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</si>
  <si>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</si>
  <si>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</si>
  <si>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</si>
  <si>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</si>
  <si>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</si>
  <si>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</si>
  <si>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</si>
  <si>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</si>
  <si>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</si>
  <si>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</si>
  <si>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</si>
  <si>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</si>
  <si>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</si>
  <si>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</si>
  <si>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</si>
  <si>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</si>
  <si>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</si>
  <si>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</si>
  <si>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</si>
  <si>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</si>
  <si>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</si>
  <si>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</si>
  <si>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</si>
  <si>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</si>
  <si>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</si>
  <si>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</si>
  <si>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</si>
  <si>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</si>
  <si>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</si>
  <si>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</si>
  <si>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</si>
  <si>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</si>
  <si>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</si>
  <si>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</si>
  <si>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</si>
  <si>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</si>
  <si>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</si>
  <si>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</si>
  <si>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</si>
  <si>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</si>
  <si>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</si>
  <si>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</si>
  <si>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</si>
  <si>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</si>
  <si>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</si>
  <si>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</si>
  <si>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</si>
  <si>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</si>
  <si>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</si>
  <si>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</si>
  <si>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</si>
  <si>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</si>
  <si>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</si>
  <si>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</si>
  <si>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</si>
  <si>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</si>
  <si>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</si>
  <si>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</si>
  <si>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</si>
  <si>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</si>
  <si>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</si>
  <si>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</si>
  <si>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</si>
  <si>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</si>
  <si>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</si>
  <si>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</si>
  <si>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</si>
  <si>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</si>
  <si>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</si>
  <si>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</si>
  <si>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</si>
  <si>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</si>
  <si>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</si>
  <si>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</si>
  <si>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</si>
  <si>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</si>
  <si>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</si>
  <si>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</si>
  <si>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</si>
  <si>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</si>
  <si>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</si>
  <si>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</si>
  <si>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</si>
  <si>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</si>
  <si>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</si>
  <si>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</si>
  <si>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</si>
  <si>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</si>
  <si>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</si>
  <si>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</si>
  <si>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</si>
  <si>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</si>
  <si>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</si>
  <si>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</si>
  <si>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</si>
  <si>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</si>
  <si>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</si>
  <si>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</si>
  <si>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</si>
  <si>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</si>
  <si>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</si>
  <si>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</si>
  <si>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</si>
  <si>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</si>
  <si>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</si>
  <si>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</si>
  <si>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</si>
  <si>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</si>
  <si>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</si>
  <si>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</si>
  <si>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</si>
  <si>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</si>
  <si>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</si>
  <si>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</si>
  <si>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</si>
  <si>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</si>
  <si>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</si>
  <si>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</si>
  <si>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</si>
  <si>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</si>
  <si>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</si>
  <si>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</si>
  <si>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</si>
  <si>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</si>
  <si>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</si>
  <si>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</si>
  <si>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</si>
  <si>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</si>
  <si>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</si>
  <si>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</si>
  <si>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</si>
  <si>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</si>
  <si>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</si>
  <si>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</si>
  <si>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</si>
  <si>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</si>
  <si>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</si>
  <si>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</si>
  <si>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</si>
  <si>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</si>
  <si>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</si>
  <si>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</si>
  <si>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</si>
  <si>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</si>
  <si>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</si>
  <si>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</si>
  <si>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</si>
  <si>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</si>
  <si>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</si>
  <si>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</si>
  <si>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</si>
  <si>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</si>
  <si>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</si>
  <si>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</si>
  <si>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</si>
  <si>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</si>
  <si>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</si>
  <si>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</si>
  <si>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</si>
  <si>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</si>
  <si>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</si>
  <si>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</si>
  <si>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</si>
  <si>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</si>
  <si>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</si>
  <si>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</si>
  <si>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</si>
  <si>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</si>
  <si>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</si>
  <si>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</si>
  <si>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</si>
  <si>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</si>
  <si>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</si>
  <si>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</si>
  <si>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</si>
  <si>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</si>
  <si>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</si>
  <si>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</si>
  <si>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</si>
  <si>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</si>
  <si>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</si>
  <si>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</si>
  <si>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</si>
  <si>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</si>
  <si>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</si>
  <si>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</si>
  <si>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</si>
  <si>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</si>
  <si>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</si>
  <si>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</si>
  <si>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</si>
  <si>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</si>
  <si>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</si>
  <si>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</si>
  <si>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</si>
  <si>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</si>
  <si>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</si>
  <si>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</si>
  <si>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</si>
  <si>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</si>
  <si>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</si>
  <si>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</si>
  <si>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</si>
  <si>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</si>
  <si>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</si>
  <si>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</si>
  <si>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</si>
  <si>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</si>
  <si>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</si>
  <si>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</si>
  <si>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</si>
  <si>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</si>
  <si>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</si>
  <si>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</si>
  <si>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</si>
  <si>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</si>
  <si>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</si>
  <si>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</si>
  <si>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</si>
  <si>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</si>
  <si>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</si>
  <si>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</si>
  <si>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</si>
  <si>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</si>
  <si>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</si>
  <si>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</si>
  <si>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</si>
  <si>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</si>
  <si>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</si>
  <si>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</si>
  <si>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</si>
  <si>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</si>
  <si>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</si>
  <si>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</si>
  <si>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</si>
  <si>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</si>
  <si>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</si>
  <si>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</si>
  <si>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</si>
  <si>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</si>
  <si>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</si>
  <si>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</si>
  <si>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</si>
  <si>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</si>
  <si>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</si>
  <si>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</si>
  <si>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</si>
  <si>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</si>
  <si>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</si>
  <si>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</si>
  <si>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</si>
  <si>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</si>
  <si>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</si>
  <si>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</si>
  <si>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</si>
  <si>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</si>
  <si>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</si>
  <si>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</si>
  <si>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</si>
  <si>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</si>
  <si>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</si>
  <si>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</si>
  <si>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</si>
  <si>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</si>
  <si>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</si>
  <si>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</si>
  <si>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</si>
  <si>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</si>
  <si>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</si>
  <si>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</si>
  <si>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</si>
  <si>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</si>
  <si>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</si>
  <si>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</si>
  <si>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</si>
  <si>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</si>
  <si>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</si>
  <si>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</si>
  <si>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</si>
  <si>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</si>
  <si>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</si>
  <si>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</si>
  <si>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</si>
  <si>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</si>
  <si>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</si>
  <si>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</si>
  <si>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</si>
  <si>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</si>
  <si>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</si>
  <si>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</si>
  <si>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</si>
  <si>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</si>
  <si>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</si>
  <si>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</si>
  <si>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</si>
  <si>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</si>
  <si>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</si>
  <si>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</si>
  <si>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</si>
  <si>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</si>
  <si>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</si>
  <si>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</si>
  <si>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</si>
  <si>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</si>
  <si>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</si>
  <si>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</si>
  <si>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</si>
  <si>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</si>
  <si>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</si>
  <si>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</si>
  <si>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</si>
  <si>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</si>
  <si>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</si>
  <si>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</si>
  <si>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</si>
  <si>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</si>
  <si>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</si>
  <si>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</si>
  <si>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</si>
  <si>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</si>
  <si>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</si>
  <si>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</si>
  <si>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</si>
  <si>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</si>
  <si>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</si>
  <si>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</si>
  <si>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</si>
  <si>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</si>
  <si>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</si>
  <si>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</si>
  <si>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</si>
  <si>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</si>
  <si>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</si>
  <si>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</si>
  <si>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</si>
  <si>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</si>
  <si>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</si>
  <si>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</si>
  <si>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</si>
  <si>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</si>
  <si>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</si>
  <si>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</si>
  <si>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</si>
  <si>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</si>
  <si>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</si>
  <si>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</si>
  <si>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</si>
  <si>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</si>
  <si>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</si>
  <si>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</si>
  <si>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</si>
  <si>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</si>
  <si>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</si>
  <si>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</si>
  <si>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</si>
  <si>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</si>
  <si>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</si>
  <si>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</si>
  <si>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</si>
  <si>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</si>
  <si>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</si>
  <si>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</si>
  <si>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</si>
  <si>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</si>
  <si>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</si>
  <si>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</si>
  <si>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</si>
  <si>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</si>
  <si>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</si>
  <si>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</si>
  <si>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</si>
  <si>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</si>
  <si>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</si>
  <si>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</si>
  <si>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</si>
  <si>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</si>
  <si>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</si>
  <si>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</si>
  <si>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</si>
  <si>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</si>
  <si>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</si>
  <si>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</si>
  <si>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</si>
  <si>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</si>
  <si>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</si>
  <si>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</si>
  <si>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</si>
  <si>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</si>
  <si>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</si>
  <si>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</si>
  <si>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</si>
  <si>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</si>
  <si>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</si>
  <si>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</si>
  <si>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</si>
  <si>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</si>
  <si>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</si>
  <si>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</si>
  <si>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</si>
  <si>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</si>
  <si>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</si>
  <si>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</si>
  <si>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</si>
  <si>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</si>
  <si>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</si>
  <si>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</si>
  <si>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</si>
  <si>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</si>
  <si>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</si>
  <si>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</si>
  <si>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</si>
  <si>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</si>
  <si>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</si>
  <si>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</si>
  <si>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</si>
  <si>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</si>
  <si>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</si>
  <si>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</si>
  <si>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</si>
  <si>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</si>
  <si>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</si>
  <si>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</si>
  <si>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</si>
  <si>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</si>
  <si>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</si>
  <si>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</si>
  <si>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</si>
  <si>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</si>
  <si>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</si>
  <si>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</si>
  <si>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</si>
  <si>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</si>
  <si>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</si>
  <si>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</si>
  <si>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</si>
  <si>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</si>
  <si>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</si>
  <si>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</si>
  <si>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</si>
  <si>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</si>
  <si>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</si>
  <si>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</si>
  <si>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</si>
  <si>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</si>
  <si>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</si>
  <si>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</si>
  <si>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</si>
  <si>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</si>
  <si>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</si>
  <si>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</si>
  <si>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</si>
  <si>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</si>
  <si>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</si>
  <si>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</si>
  <si>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</si>
  <si>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</si>
  <si>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</si>
  <si>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</si>
  <si>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</si>
  <si>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</si>
  <si>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</si>
  <si>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</si>
  <si>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</si>
  <si>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</si>
  <si>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</si>
  <si>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</si>
  <si>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</si>
  <si>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</si>
  <si>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</si>
  <si>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</si>
  <si>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</si>
  <si>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</si>
  <si>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</si>
  <si>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</si>
  <si>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</si>
  <si>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</si>
  <si>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</si>
  <si>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</si>
  <si>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</si>
  <si>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</si>
  <si>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</si>
  <si>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</si>
  <si>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</si>
  <si>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</si>
  <si>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</si>
  <si>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</si>
  <si>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</si>
  <si>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</si>
  <si>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</si>
  <si>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</si>
  <si>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</si>
  <si>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</si>
  <si>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</si>
  <si>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</si>
  <si>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</si>
  <si>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</si>
  <si>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</si>
  <si>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</si>
  <si>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</si>
  <si>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</si>
  <si>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</si>
  <si>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</si>
  <si>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</si>
  <si>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</si>
  <si>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</si>
  <si>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</si>
  <si>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</si>
  <si>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</si>
  <si>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</si>
  <si>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</si>
  <si>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</si>
  <si>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</si>
  <si>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</si>
  <si>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</si>
  <si>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</si>
  <si>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</si>
  <si>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</si>
  <si>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</si>
  <si>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</si>
  <si>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</si>
  <si>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</si>
  <si>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</si>
  <si>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</si>
  <si>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</si>
  <si>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</si>
  <si>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</si>
  <si>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</si>
  <si>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</si>
  <si>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</si>
  <si>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</si>
  <si>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</si>
  <si>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</si>
  <si>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</si>
  <si>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</si>
  <si>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</si>
  <si>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</si>
  <si>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</si>
  <si>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</si>
  <si>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</si>
  <si>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</si>
  <si>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</si>
  <si>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</si>
  <si>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</si>
  <si>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</si>
  <si>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</si>
  <si>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</si>
  <si>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</si>
  <si>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</si>
  <si>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</si>
  <si>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</si>
  <si>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</si>
  <si>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</si>
  <si>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</si>
  <si>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</si>
  <si>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</si>
  <si>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</si>
  <si>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</si>
  <si>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</si>
  <si>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</si>
  <si>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</si>
  <si>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</si>
  <si>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</si>
  <si>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</si>
  <si>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</si>
  <si>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</si>
  <si>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</si>
  <si>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</si>
  <si>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</si>
  <si>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</si>
  <si>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</si>
  <si>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</si>
  <si>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</si>
  <si>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</si>
  <si>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</si>
  <si>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</si>
  <si>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</si>
  <si>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</si>
  <si>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</si>
  <si>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</si>
  <si>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</si>
  <si>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</si>
  <si>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</si>
  <si>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</si>
  <si>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</si>
  <si>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</si>
  <si>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</si>
  <si>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</si>
  <si>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</si>
  <si>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</si>
  <si>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</si>
  <si>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</si>
  <si>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</si>
  <si>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</si>
  <si>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</si>
  <si>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</si>
  <si>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</si>
  <si>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</si>
  <si>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</si>
  <si>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</si>
  <si>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</si>
  <si>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</si>
  <si>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</si>
  <si>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</si>
  <si>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</si>
  <si>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</si>
  <si>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</si>
  <si>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</si>
  <si>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</si>
  <si>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</si>
  <si>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</si>
  <si>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</si>
  <si>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</si>
  <si>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</si>
  <si>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</si>
  <si>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</si>
  <si>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</si>
  <si>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</si>
  <si>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</si>
  <si>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</si>
  <si>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</si>
  <si>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</si>
  <si>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</si>
  <si>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</si>
  <si>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</si>
  <si>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</si>
  <si>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</si>
  <si>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</si>
  <si>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</si>
  <si>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</si>
  <si>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</si>
  <si>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</si>
  <si>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</si>
  <si>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</si>
  <si>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</si>
  <si>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</si>
  <si>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</si>
  <si>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</si>
  <si>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</si>
  <si>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</si>
  <si>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</si>
  <si>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</si>
  <si>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</si>
  <si>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</si>
  <si>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</si>
  <si>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</si>
  <si>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</si>
  <si>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</si>
  <si>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</si>
  <si>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</si>
  <si>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</si>
  <si>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</si>
  <si>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</si>
  <si>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</si>
  <si>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</si>
  <si>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</si>
  <si>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</si>
  <si>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</si>
  <si>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</si>
  <si>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</si>
  <si>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</si>
  <si>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</si>
  <si>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</si>
  <si>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</si>
  <si>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</si>
  <si>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</si>
  <si>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</si>
  <si>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</si>
  <si>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</si>
  <si>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</si>
  <si>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</si>
  <si>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</si>
  <si>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</si>
  <si>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</si>
  <si>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</si>
  <si>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</si>
  <si>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</si>
  <si>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</si>
  <si>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</si>
  <si>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</si>
  <si>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</si>
  <si>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</si>
  <si>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</si>
  <si>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</si>
  <si>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</si>
  <si>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</si>
  <si>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</si>
  <si>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</si>
  <si>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</si>
  <si>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</si>
  <si>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</si>
  <si>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</si>
  <si>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</si>
  <si>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</si>
  <si>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</si>
  <si>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</si>
  <si>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</si>
  <si>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</si>
  <si>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</si>
  <si>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</si>
  <si>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</si>
  <si>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</si>
  <si>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</si>
  <si>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</si>
  <si>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</si>
  <si>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</si>
  <si>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</si>
  <si>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</si>
  <si>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</si>
  <si>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</si>
  <si>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</si>
  <si>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</si>
  <si>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</si>
  <si>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</si>
  <si>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</si>
  <si>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</si>
  <si>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</si>
  <si>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</si>
  <si>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</si>
  <si>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</si>
  <si>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</si>
  <si>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</si>
  <si>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</si>
  <si>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</si>
  <si>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</si>
  <si>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</si>
  <si>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</si>
  <si>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</si>
  <si>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</si>
  <si>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</si>
  <si>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</si>
  <si>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</si>
  <si>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</si>
  <si>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</si>
  <si>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</si>
  <si>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</si>
  <si>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</si>
  <si>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</si>
  <si>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</si>
  <si>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</si>
  <si>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</si>
  <si>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</si>
  <si>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</si>
  <si>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</si>
  <si>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</si>
  <si>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</si>
  <si>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</si>
  <si>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</si>
  <si>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</si>
  <si>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</si>
  <si>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</si>
  <si>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</si>
  <si>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</si>
  <si>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</si>
  <si>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</si>
  <si>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</si>
  <si>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</si>
  <si>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</si>
  <si>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</si>
  <si>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</si>
  <si>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</si>
  <si>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</si>
  <si>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</si>
  <si>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</si>
  <si>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</si>
  <si>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</si>
  <si>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</si>
  <si>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</si>
  <si>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</si>
  <si>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</si>
  <si>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</si>
  <si>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</si>
  <si>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</si>
  <si>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</si>
  <si>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</si>
  <si>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</si>
  <si>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</si>
  <si>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</si>
  <si>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</si>
  <si>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</si>
  <si>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</si>
  <si>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</si>
  <si>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</si>
  <si>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</si>
  <si>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</si>
  <si>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</si>
  <si>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</si>
  <si>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</si>
  <si>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</si>
  <si>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</si>
  <si>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</si>
  <si>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</si>
  <si>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</si>
  <si>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</si>
  <si>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</si>
  <si>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</si>
  <si>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</si>
  <si>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</si>
  <si>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</si>
  <si>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</si>
  <si>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</si>
  <si>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</si>
  <si>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</si>
  <si>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</si>
  <si>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</si>
  <si>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</si>
  <si>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</si>
  <si>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</si>
  <si>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</si>
  <si>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</si>
  <si>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</si>
  <si>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</si>
  <si>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</si>
  <si>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</si>
  <si>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</si>
  <si>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</si>
  <si>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</si>
  <si>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</si>
  <si>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</si>
  <si>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</si>
  <si>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</si>
  <si>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</si>
  <si>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</si>
  <si>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</si>
  <si>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</si>
  <si>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</si>
  <si>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</si>
  <si>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</si>
  <si>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</si>
  <si>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</si>
  <si>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</si>
  <si>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</si>
  <si>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</si>
  <si>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</si>
  <si>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</si>
  <si>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</si>
  <si>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</si>
  <si>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</si>
  <si>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</si>
  <si>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</si>
  <si>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</si>
  <si>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</si>
  <si>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</si>
  <si>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</si>
  <si>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</si>
  <si>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</si>
  <si>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</si>
  <si>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</si>
  <si>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</si>
  <si>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</si>
  <si>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</si>
  <si>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</si>
  <si>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</si>
  <si>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</si>
  <si>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</si>
  <si>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</si>
  <si>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</si>
  <si>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</si>
  <si>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</si>
  <si>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</si>
  <si>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</si>
  <si>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</si>
  <si>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</si>
  <si>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</si>
  <si>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</si>
  <si>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</si>
  <si>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</si>
  <si>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</si>
  <si>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</si>
  <si>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</si>
  <si>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</si>
  <si>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</si>
  <si>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</si>
  <si>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</si>
  <si>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</si>
  <si>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</si>
  <si>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</si>
  <si>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</si>
  <si>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</si>
  <si>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</si>
  <si>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</si>
  <si>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</si>
  <si>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</si>
  <si>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</si>
  <si>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</si>
  <si>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</si>
  <si>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</si>
  <si>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</si>
  <si>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</si>
  <si>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</si>
  <si>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</si>
  <si>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</si>
  <si>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</si>
  <si>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</si>
  <si>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</si>
  <si>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</si>
  <si>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</si>
  <si>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</si>
  <si>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</si>
  <si>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</si>
  <si>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</si>
  <si>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</si>
  <si>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</si>
  <si>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</si>
  <si>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</si>
  <si>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</si>
  <si>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</si>
  <si>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</si>
  <si>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</si>
  <si>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</si>
  <si>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</si>
  <si>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</si>
  <si>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</si>
  <si>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</si>
  <si>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</si>
  <si>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</si>
  <si>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</si>
  <si>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</si>
  <si>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</si>
  <si>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</si>
  <si>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</si>
  <si>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</si>
  <si>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</si>
  <si>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</si>
  <si>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</si>
  <si>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</si>
  <si>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</si>
  <si>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</si>
  <si>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</si>
  <si>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</si>
  <si>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</si>
  <si>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</si>
  <si>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</si>
  <si>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</si>
  <si>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</si>
  <si>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</si>
  <si>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</si>
  <si>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</si>
  <si>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</si>
  <si>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</si>
  <si>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</si>
  <si>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</si>
  <si>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</si>
  <si>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</si>
  <si>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</si>
  <si>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</si>
  <si>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</si>
  <si>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</si>
  <si>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</si>
  <si>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</si>
  <si>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</si>
  <si>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</si>
  <si>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</si>
  <si>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</si>
  <si>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</si>
  <si>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</si>
  <si>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</si>
  <si>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</si>
  <si>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</si>
  <si>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</si>
  <si>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</si>
  <si>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</si>
  <si>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</si>
  <si>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</si>
  <si>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</si>
  <si>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</si>
  <si>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</si>
  <si>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</si>
  <si>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</si>
  <si>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</si>
  <si>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</si>
  <si>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</si>
  <si>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</si>
  <si>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</si>
  <si>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</si>
  <si>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</si>
  <si>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</si>
  <si>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</si>
  <si>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</si>
  <si>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</si>
  <si>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</si>
  <si>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</si>
  <si>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</si>
  <si>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</si>
  <si>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</si>
  <si>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</si>
  <si>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</si>
  <si>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</si>
  <si>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</si>
  <si>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</si>
  <si>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</si>
  <si>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</si>
  <si>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</si>
  <si>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</si>
  <si>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</si>
  <si>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</si>
  <si>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</si>
  <si>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</si>
  <si>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</si>
  <si>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</si>
  <si>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</si>
  <si>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</si>
  <si>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</si>
  <si>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</si>
  <si>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</si>
  <si>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</si>
  <si>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</si>
  <si>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</si>
  <si>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</si>
  <si>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</si>
  <si>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</si>
  <si>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</si>
  <si>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</si>
  <si>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</si>
  <si>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</si>
  <si>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</si>
  <si>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</si>
  <si>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</si>
  <si>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</si>
  <si>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</si>
  <si>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</si>
  <si>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</si>
  <si>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</si>
  <si>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</si>
  <si>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</si>
  <si>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</si>
  <si>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</si>
  <si>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</si>
  <si>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</si>
  <si>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</si>
  <si>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</si>
  <si>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</si>
  <si>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</si>
  <si>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</si>
  <si>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</si>
  <si>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</si>
  <si>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</si>
  <si>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</si>
  <si>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</si>
  <si>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</si>
  <si>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</si>
  <si>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</si>
  <si>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</si>
  <si>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</si>
  <si>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</si>
  <si>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</si>
  <si>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</si>
  <si>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</si>
  <si>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</si>
  <si>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</si>
  <si>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</si>
  <si>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</si>
  <si>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</si>
  <si>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</si>
  <si>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</si>
  <si>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</si>
  <si>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</si>
  <si>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</si>
  <si>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</si>
  <si>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</si>
  <si>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</si>
  <si>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</si>
  <si>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</si>
  <si>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</si>
  <si>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</si>
  <si>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</si>
  <si>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</si>
  <si>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</si>
  <si>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</si>
  <si>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</si>
  <si>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</si>
  <si>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</si>
  <si>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</si>
  <si>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</si>
  <si>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</si>
  <si>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</si>
  <si>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</si>
  <si>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</si>
  <si>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</si>
  <si>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</si>
  <si>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</si>
  <si>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</si>
  <si>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</si>
  <si>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</si>
  <si>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</si>
  <si>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</si>
  <si>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</si>
  <si>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</si>
  <si>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</si>
  <si>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</si>
  <si>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</si>
  <si>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</si>
  <si>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</si>
  <si>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</si>
  <si>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</si>
  <si>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</si>
  <si>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</si>
  <si>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</si>
  <si>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</si>
  <si>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</si>
  <si>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</si>
  <si>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</si>
  <si>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</si>
  <si>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</si>
  <si>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</si>
  <si>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</si>
  <si>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</si>
  <si>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</si>
  <si>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</si>
  <si>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</si>
  <si>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</si>
  <si>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</si>
  <si>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</si>
  <si>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</si>
  <si>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</si>
  <si>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</si>
  <si>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</si>
  <si>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</si>
  <si>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</si>
  <si>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</si>
  <si>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</si>
  <si>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</si>
  <si>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</si>
  <si>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</si>
  <si>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</si>
  <si>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</si>
  <si>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</si>
  <si>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</si>
  <si>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</si>
  <si>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</si>
  <si>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</si>
  <si>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</si>
  <si>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</si>
  <si>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</si>
  <si>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</si>
  <si>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</si>
  <si>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</si>
  <si>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</si>
  <si>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</si>
  <si>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</si>
  <si>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</si>
  <si>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</si>
  <si>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</si>
  <si>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</si>
  <si>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</si>
  <si>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</si>
  <si>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</si>
  <si>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</si>
  <si>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</si>
  <si>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</si>
  <si>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</si>
  <si>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</si>
  <si>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</si>
  <si>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</si>
  <si>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</si>
  <si>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</si>
  <si>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</si>
  <si>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</si>
  <si>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</si>
  <si>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</si>
  <si>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</si>
  <si>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</si>
  <si>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</si>
  <si>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</si>
  <si>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</si>
  <si>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</si>
  <si>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</si>
  <si>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</si>
  <si>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</si>
  <si>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</si>
  <si>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</si>
  <si>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</si>
  <si>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</si>
  <si>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</si>
  <si>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</si>
  <si>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</si>
  <si>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</si>
  <si>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</si>
  <si>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</si>
  <si>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</si>
  <si>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</si>
  <si>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</si>
  <si>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</si>
  <si>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</si>
  <si>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</si>
  <si>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</si>
  <si>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</si>
  <si>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</si>
  <si>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</si>
  <si>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</si>
  <si>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</si>
  <si>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</si>
  <si>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</si>
  <si>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</si>
  <si>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</si>
  <si>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</si>
  <si>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</si>
  <si>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</si>
  <si>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</si>
  <si>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</si>
  <si>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</si>
  <si>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</si>
  <si>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</si>
  <si>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</si>
  <si>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</si>
  <si>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</si>
  <si>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</si>
  <si>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</si>
  <si>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</si>
  <si>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</si>
  <si>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</si>
  <si>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</si>
  <si>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</si>
  <si>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</si>
  <si>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</si>
  <si>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</si>
  <si>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</si>
  <si>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</si>
  <si>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</si>
  <si>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</si>
  <si>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</si>
  <si>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</si>
  <si>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</si>
  <si>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</si>
  <si>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</si>
  <si>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</si>
  <si>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</si>
  <si>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</si>
  <si>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</si>
  <si>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</si>
  <si>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</si>
  <si>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</si>
  <si>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</si>
  <si>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</si>
  <si>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</si>
  <si>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</si>
  <si>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</si>
  <si>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</si>
  <si>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</si>
  <si>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</si>
  <si>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</si>
  <si>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</si>
  <si>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</si>
  <si>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</si>
  <si>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</si>
  <si>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</si>
  <si>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</si>
  <si>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</si>
  <si>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</si>
  <si>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</si>
  <si>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</si>
  <si>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</si>
  <si>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</si>
  <si>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</si>
  <si>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</si>
  <si>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</si>
  <si>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</si>
  <si>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</si>
  <si>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</si>
  <si>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</si>
  <si>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</si>
  <si>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</si>
  <si>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</si>
  <si>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</si>
  <si>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</si>
  <si>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</si>
  <si>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</si>
  <si>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</si>
  <si>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</si>
  <si>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</si>
  <si>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</si>
  <si>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</si>
  <si>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</si>
  <si>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</si>
  <si>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</si>
  <si>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</si>
  <si>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</si>
  <si>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</si>
  <si>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</si>
  <si>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</si>
  <si>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</si>
  <si>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</si>
  <si>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</si>
  <si>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</si>
  <si>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</si>
  <si>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</si>
  <si>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</si>
  <si>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</si>
  <si>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</si>
  <si>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</si>
  <si>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</si>
  <si>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</si>
  <si>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</si>
  <si>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</si>
  <si>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</si>
  <si>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</si>
  <si>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</si>
  <si>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</si>
  <si>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</si>
  <si>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</si>
  <si>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</si>
  <si>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</si>
  <si>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</si>
  <si>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</si>
  <si>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</si>
  <si>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</si>
  <si>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</si>
  <si>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</si>
  <si>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</si>
  <si>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</si>
  <si>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</si>
  <si>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</si>
  <si>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</si>
  <si>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</si>
  <si>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</si>
  <si>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</si>
  <si>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</si>
  <si>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</si>
  <si>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</si>
  <si>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</si>
  <si>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</si>
  <si>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</si>
  <si>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</si>
  <si>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</si>
  <si>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</si>
  <si>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</si>
  <si>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</si>
  <si>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</si>
  <si>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</si>
  <si>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</si>
  <si>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</si>
  <si>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</si>
  <si>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</si>
  <si>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</si>
  <si>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</si>
  <si>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</si>
  <si>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</si>
  <si>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</si>
  <si>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</si>
  <si>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</si>
  <si>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</si>
  <si>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</si>
  <si>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</si>
  <si>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</si>
  <si>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</si>
  <si>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</si>
  <si>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</si>
  <si>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</si>
  <si>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</si>
  <si>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</si>
  <si>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</si>
  <si>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</si>
  <si>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</si>
  <si>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</si>
  <si>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</si>
  <si>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</si>
  <si>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</si>
  <si>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</si>
  <si>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</si>
  <si>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</si>
  <si>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</si>
  <si>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</si>
  <si>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</si>
  <si>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</si>
  <si>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</si>
  <si>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</si>
  <si>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</si>
  <si>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</si>
  <si>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</si>
  <si>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</si>
  <si>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</si>
  <si>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</si>
  <si>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</si>
  <si>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</si>
  <si>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</si>
  <si>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</si>
  <si>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</si>
  <si>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</si>
  <si>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</si>
  <si>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</si>
  <si>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</si>
  <si>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</si>
  <si>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</si>
  <si>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</si>
  <si>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</si>
  <si>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</si>
  <si>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</si>
  <si>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</si>
  <si>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</si>
  <si>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</si>
  <si>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</si>
  <si>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</si>
  <si>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</si>
  <si>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</si>
  <si>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</si>
  <si>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</si>
  <si>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</si>
  <si>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</si>
  <si>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</si>
  <si>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</si>
  <si>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</si>
  <si>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</si>
  <si>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</si>
  <si>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</si>
  <si>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</si>
  <si>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</si>
  <si>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</si>
  <si>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</si>
  <si>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</si>
  <si>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</si>
  <si>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</si>
  <si>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</si>
  <si>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</si>
  <si>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</si>
  <si>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</si>
  <si>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</si>
  <si>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</si>
  <si>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</si>
  <si>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</si>
  <si>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</si>
  <si>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</si>
  <si>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</si>
  <si>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</si>
  <si>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</si>
  <si>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</si>
  <si>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</si>
  <si>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</si>
  <si>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</si>
  <si>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</si>
  <si>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</si>
  <si>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</si>
  <si>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</si>
  <si>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</si>
  <si>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</si>
  <si>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</si>
  <si>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</si>
  <si>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</si>
  <si>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</si>
  <si>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</si>
  <si>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</si>
  <si>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</si>
  <si>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</si>
  <si>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</si>
  <si>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</si>
  <si>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</si>
  <si>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</si>
  <si>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</si>
  <si>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</si>
  <si>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</si>
  <si>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</si>
  <si>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</si>
  <si>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</si>
  <si>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</si>
  <si>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</si>
  <si>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</si>
  <si>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</si>
  <si>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</si>
  <si>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</si>
  <si>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</si>
  <si>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</si>
  <si>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</si>
  <si>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</si>
  <si>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</si>
  <si>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</si>
  <si>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</si>
  <si>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</si>
  <si>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</si>
  <si>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</si>
  <si>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</si>
  <si>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</si>
  <si>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</si>
  <si>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</si>
  <si>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</si>
  <si>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</si>
  <si>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</si>
  <si>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</si>
  <si>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</si>
  <si>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</si>
  <si>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</si>
  <si>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</si>
  <si>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</si>
  <si>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</si>
  <si>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</si>
  <si>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</si>
  <si>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</si>
  <si>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</si>
  <si>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</si>
  <si>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</si>
  <si>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</si>
  <si>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</si>
  <si>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</si>
  <si>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</si>
  <si>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</si>
  <si>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</si>
  <si>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</si>
  <si>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</si>
  <si>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</si>
  <si>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</si>
  <si>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</si>
  <si>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</si>
  <si>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</si>
  <si>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</si>
  <si>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</si>
  <si>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</si>
  <si>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</si>
  <si>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</si>
  <si>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</si>
  <si>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</si>
  <si>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</si>
  <si>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</si>
  <si>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</si>
  <si>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</si>
  <si>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</si>
  <si>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</si>
  <si>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</si>
  <si>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</si>
  <si>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</si>
  <si>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</si>
  <si>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</si>
  <si>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</si>
  <si>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</si>
  <si>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</si>
  <si>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</si>
  <si>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</si>
  <si>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</si>
  <si>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</si>
  <si>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</si>
  <si>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</si>
  <si>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</si>
  <si>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</si>
  <si>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</si>
  <si>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</si>
  <si>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</si>
  <si>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</si>
  <si>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</si>
  <si>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</si>
  <si>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</si>
  <si>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</si>
  <si>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</si>
  <si>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</si>
  <si>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</si>
  <si>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</si>
  <si>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</si>
  <si>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</si>
  <si>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</si>
  <si>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</si>
  <si>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</si>
  <si>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</si>
  <si>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</si>
  <si>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</si>
  <si>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</si>
  <si>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</si>
  <si>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</si>
  <si>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</si>
  <si>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</si>
  <si>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</si>
  <si>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</si>
  <si>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</si>
  <si>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</si>
  <si>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</si>
  <si>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</si>
  <si>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</si>
  <si>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</si>
  <si>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</si>
  <si>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</si>
  <si>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</si>
  <si>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</si>
  <si>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</si>
  <si>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</si>
  <si>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</si>
  <si>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</si>
  <si>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</si>
  <si>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</si>
  <si>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</si>
  <si>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</si>
  <si>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</si>
  <si>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</si>
  <si>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</si>
  <si>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</si>
  <si>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</si>
  <si>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</si>
  <si>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</si>
  <si>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</si>
  <si>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</si>
  <si>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</si>
  <si>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</si>
  <si>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</si>
  <si>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</si>
  <si>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</si>
  <si>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</si>
  <si>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</si>
  <si>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</si>
  <si>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</si>
  <si>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</si>
  <si>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</si>
  <si>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</si>
  <si>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</si>
  <si>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</si>
  <si>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</si>
  <si>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</si>
  <si>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</si>
  <si>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</si>
  <si>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</si>
  <si>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</si>
  <si>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</si>
  <si>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</si>
  <si>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</si>
  <si>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</si>
  <si>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</si>
  <si>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</si>
  <si>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</si>
  <si>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</si>
  <si>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</si>
  <si>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</si>
  <si>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</si>
  <si>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</si>
  <si>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</si>
  <si>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</si>
  <si>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</si>
  <si>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</si>
  <si>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</si>
  <si>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</si>
  <si>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</si>
  <si>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</si>
  <si>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</si>
  <si>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</si>
  <si>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</si>
  <si>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</si>
  <si>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</si>
  <si>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</si>
  <si>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</si>
  <si>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</si>
  <si>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</si>
  <si>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</si>
  <si>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</si>
  <si>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</si>
  <si>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</si>
  <si>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</si>
  <si>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</si>
  <si>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</si>
  <si>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</si>
  <si>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</si>
  <si>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</si>
  <si>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</si>
  <si>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</si>
  <si>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</si>
  <si>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</si>
  <si>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</si>
  <si>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</si>
  <si>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</si>
  <si>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</si>
  <si>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</si>
  <si>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</si>
  <si>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</si>
  <si>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</si>
  <si>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</si>
  <si>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</si>
  <si>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</si>
  <si>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</si>
  <si>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</si>
  <si>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</si>
  <si>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</si>
  <si>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</si>
  <si>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</si>
  <si>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</si>
  <si>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</si>
  <si>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</si>
  <si>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</si>
  <si>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</si>
  <si>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</si>
  <si>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</si>
  <si>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</si>
  <si>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</si>
  <si>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</si>
  <si>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</si>
  <si>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</si>
  <si>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</si>
  <si>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</si>
  <si>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</si>
  <si>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</si>
  <si>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</si>
  <si>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</si>
  <si>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</si>
  <si>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</si>
  <si>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</si>
  <si>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</si>
  <si>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</si>
  <si>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</si>
  <si>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</si>
  <si>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</si>
  <si>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</si>
  <si>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</si>
  <si>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</si>
  <si>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</si>
  <si>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</si>
  <si>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</si>
  <si>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</si>
  <si>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</si>
  <si>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</si>
  <si>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</si>
  <si>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</si>
  <si>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</si>
  <si>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</si>
  <si>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</si>
  <si>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</si>
  <si>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</si>
  <si>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</si>
  <si>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</si>
  <si>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</si>
  <si>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</si>
  <si>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</si>
  <si>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</si>
  <si>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</si>
  <si>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</si>
  <si>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</si>
  <si>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</si>
  <si>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</si>
  <si>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</si>
  <si>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</si>
  <si>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</si>
  <si>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</si>
  <si>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</si>
  <si>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</si>
  <si>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</si>
  <si>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</si>
  <si>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</si>
  <si>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</si>
  <si>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</si>
  <si>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</si>
  <si>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</si>
  <si>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</si>
  <si>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</si>
  <si>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</si>
  <si>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</si>
  <si>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</si>
  <si>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</si>
  <si>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</si>
  <si>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</si>
  <si>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</si>
  <si>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</si>
  <si>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</si>
  <si>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</si>
  <si>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</si>
  <si>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</si>
  <si>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</si>
  <si>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</si>
  <si>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</si>
  <si>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</si>
  <si>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</si>
  <si>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</si>
  <si>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</si>
  <si>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</si>
  <si>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</si>
  <si>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</si>
  <si>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</si>
  <si>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</si>
  <si>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</si>
  <si>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</si>
  <si>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</si>
  <si>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</si>
  <si>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</si>
  <si>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</si>
  <si>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</si>
  <si>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</si>
  <si>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</si>
  <si>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</si>
  <si>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</si>
  <si>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</si>
  <si>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</si>
  <si>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</si>
  <si>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</si>
  <si>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</si>
  <si>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</si>
  <si>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</si>
  <si>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</si>
  <si>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</si>
  <si>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</si>
  <si>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</si>
  <si>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</si>
  <si>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</si>
  <si>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</si>
  <si>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</si>
  <si>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</si>
  <si>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</si>
  <si>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</si>
  <si>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</si>
  <si>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</si>
  <si>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</si>
  <si>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</si>
  <si>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</si>
  <si>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</si>
  <si>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</si>
  <si>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</si>
  <si>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</si>
  <si>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</si>
  <si>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</si>
  <si>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</si>
  <si>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</si>
  <si>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</si>
  <si>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</si>
  <si>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</si>
  <si>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</si>
  <si>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</si>
  <si>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</si>
  <si>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</si>
  <si>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</si>
  <si>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</si>
  <si>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</si>
  <si>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</si>
  <si>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</si>
  <si>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</si>
  <si>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</si>
  <si>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</si>
  <si>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</si>
  <si>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</si>
  <si>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</si>
  <si>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</si>
  <si>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</si>
  <si>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</si>
  <si>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</si>
  <si>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</si>
  <si>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</si>
  <si>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</si>
  <si>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</si>
  <si>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</si>
  <si>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</si>
  <si>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</si>
  <si>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</si>
  <si>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</si>
  <si>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</si>
  <si>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</si>
  <si>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</si>
  <si>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</si>
  <si>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</si>
  <si>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</si>
  <si>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</si>
  <si>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</si>
  <si>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</si>
  <si>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</si>
  <si>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</si>
  <si>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</si>
  <si>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</si>
  <si>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</si>
  <si>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</si>
  <si>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</si>
  <si>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</si>
  <si>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</si>
  <si>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</si>
  <si>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</si>
  <si>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</si>
  <si>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</si>
  <si>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</si>
  <si>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</si>
  <si>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</si>
  <si>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</si>
  <si>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</si>
  <si>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</si>
  <si>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</si>
  <si>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</si>
  <si>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</si>
  <si>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</si>
  <si>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</si>
  <si>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</si>
  <si>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</si>
  <si>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</si>
  <si>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</si>
  <si>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</si>
  <si>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</si>
  <si>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</si>
  <si>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</si>
  <si>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</si>
  <si>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</si>
  <si>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</si>
  <si>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</si>
  <si>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</si>
  <si>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</si>
  <si>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</si>
  <si>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</si>
  <si>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</si>
  <si>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</si>
  <si>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</si>
  <si>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</si>
  <si>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</si>
  <si>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</si>
  <si>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</si>
  <si>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</si>
  <si>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</si>
  <si>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</si>
  <si>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</si>
  <si>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</si>
  <si>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</si>
  <si>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</si>
  <si>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</si>
  <si>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</si>
  <si>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</si>
  <si>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</si>
  <si>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</si>
  <si>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</si>
  <si>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</si>
  <si>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</si>
  <si>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</si>
  <si>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</si>
  <si>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</si>
  <si>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</si>
  <si>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</si>
  <si>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</si>
  <si>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</si>
  <si>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</si>
  <si>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</si>
  <si>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</si>
  <si>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</si>
  <si>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</si>
  <si>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</si>
  <si>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</si>
  <si>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</si>
  <si>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</si>
  <si>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</si>
  <si>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</si>
  <si>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</si>
  <si>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</si>
  <si>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</si>
  <si>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</si>
  <si>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</si>
  <si>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</si>
  <si>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</si>
  <si>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</si>
  <si>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</si>
  <si>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</si>
  <si>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</si>
  <si>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</si>
  <si>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</si>
  <si>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</si>
  <si>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</si>
  <si>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</si>
  <si>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</si>
  <si>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</si>
  <si>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</si>
  <si>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</si>
  <si>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</si>
  <si>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</si>
  <si>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</si>
  <si>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</si>
  <si>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</si>
  <si>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</si>
  <si>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</si>
  <si>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</si>
  <si>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</si>
  <si>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</si>
  <si>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</si>
  <si>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</si>
  <si>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</si>
  <si>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</si>
  <si>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</si>
  <si>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</si>
  <si>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</si>
  <si>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</si>
  <si>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</si>
  <si>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</si>
  <si>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</si>
  <si>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</si>
  <si>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</si>
  <si>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</si>
  <si>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</si>
  <si>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</si>
  <si>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</si>
  <si>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</si>
  <si>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</si>
  <si>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</si>
  <si>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</si>
  <si>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</si>
  <si>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</si>
  <si>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</si>
  <si>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</si>
  <si>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</si>
  <si>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</si>
  <si>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</si>
  <si>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</si>
  <si>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</si>
  <si>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</si>
  <si>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</si>
  <si>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</si>
  <si>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</si>
  <si>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</si>
  <si>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</si>
  <si>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</si>
  <si>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</si>
  <si>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</si>
  <si>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</si>
  <si>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</si>
  <si>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</si>
  <si>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</si>
  <si>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</si>
  <si>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</si>
  <si>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</si>
  <si>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</si>
  <si>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</si>
  <si>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</si>
  <si>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</si>
  <si>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</si>
  <si>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</si>
  <si>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</si>
  <si>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</si>
  <si>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</si>
  <si>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</si>
  <si>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</si>
  <si>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</si>
  <si>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</si>
  <si>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</si>
  <si>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</si>
  <si>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</si>
  <si>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</si>
  <si>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</si>
  <si>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</si>
  <si>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</si>
  <si>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</si>
  <si>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</si>
  <si>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</si>
  <si>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</si>
  <si>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</si>
  <si>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</si>
  <si>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</si>
  <si>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</si>
  <si>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</si>
  <si>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</si>
  <si>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</si>
  <si>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</si>
  <si>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</si>
  <si>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</si>
  <si>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</si>
  <si>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</si>
  <si>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</si>
  <si>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</si>
  <si>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</si>
  <si>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</si>
  <si>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</si>
  <si>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</si>
  <si>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</si>
  <si>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</si>
  <si>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</si>
  <si>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</si>
  <si>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</si>
  <si>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</si>
  <si>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</si>
  <si>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</si>
  <si>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</si>
  <si>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</si>
  <si>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</si>
  <si>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</si>
  <si>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</si>
  <si>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</si>
  <si>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</si>
  <si>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</si>
  <si>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</si>
  <si>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</si>
  <si>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</si>
  <si>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</si>
  <si>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</si>
  <si>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</si>
  <si>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</si>
  <si>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</si>
  <si>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</si>
  <si>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</si>
  <si>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</si>
  <si>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</si>
  <si>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</si>
  <si>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</si>
  <si>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</si>
  <si>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</si>
  <si>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</si>
  <si>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</si>
  <si>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</si>
  <si>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</si>
  <si>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</si>
  <si>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</si>
  <si>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</si>
  <si>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</si>
  <si>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</si>
  <si>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</si>
  <si>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</si>
  <si>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</si>
  <si>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</si>
  <si>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</si>
  <si>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</si>
  <si>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</si>
  <si>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</si>
  <si>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</si>
  <si>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</si>
  <si>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</si>
  <si>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</si>
  <si>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</si>
  <si>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</si>
  <si>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</si>
  <si>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</si>
  <si>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</si>
  <si>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</si>
  <si>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</si>
  <si>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</si>
  <si>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</si>
  <si>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</si>
  <si>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</si>
  <si>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</si>
  <si>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</si>
  <si>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</si>
  <si>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</si>
  <si>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</si>
  <si>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</si>
  <si>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</si>
  <si>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</si>
  <si>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</si>
  <si>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</si>
  <si>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</si>
  <si>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</si>
  <si>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</si>
  <si>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</si>
  <si>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</si>
  <si>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</si>
  <si>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</si>
  <si>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</si>
  <si>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</si>
  <si>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</si>
  <si>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</si>
  <si>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</si>
  <si>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</si>
  <si>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</si>
  <si>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</si>
  <si>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</si>
  <si>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</si>
  <si>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</si>
  <si>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</si>
  <si>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</si>
  <si>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</si>
  <si>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</si>
  <si>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</si>
  <si>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</si>
  <si>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</si>
  <si>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</si>
  <si>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</si>
  <si>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</si>
  <si>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</si>
  <si>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</si>
  <si>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</si>
  <si>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</si>
  <si>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</si>
  <si>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</si>
  <si>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</si>
  <si>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</si>
  <si>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</si>
  <si>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</si>
  <si>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</si>
  <si>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</si>
  <si>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</si>
  <si>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</si>
  <si>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</si>
  <si>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</si>
  <si>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</si>
  <si>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</si>
  <si>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</si>
  <si>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</si>
  <si>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</si>
  <si>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</si>
  <si>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</si>
  <si>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</si>
  <si>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</si>
  <si>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</si>
  <si>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</si>
  <si>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</si>
  <si>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</si>
  <si>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</si>
  <si>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</si>
  <si>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</si>
  <si>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</si>
  <si>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</si>
  <si>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</si>
  <si>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</si>
  <si>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</si>
  <si>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</si>
  <si>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</si>
  <si>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</si>
  <si>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</si>
  <si>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</si>
  <si>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</si>
  <si>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</si>
  <si>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</si>
  <si>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</si>
  <si>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</si>
  <si>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</si>
  <si>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</si>
  <si>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</si>
  <si>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</si>
  <si>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</si>
  <si>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</si>
  <si>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</si>
  <si>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</si>
  <si>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</si>
  <si>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</si>
  <si>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</si>
  <si>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</si>
  <si>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</si>
  <si>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</si>
  <si>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</si>
  <si>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</si>
  <si>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</si>
  <si>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</si>
  <si>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</si>
  <si>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</si>
  <si>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</si>
  <si>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</si>
  <si>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</si>
  <si>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</si>
  <si>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</si>
  <si>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</si>
  <si>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</si>
  <si>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</si>
  <si>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</si>
  <si>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</si>
  <si>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</si>
  <si>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</si>
  <si>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</si>
  <si>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</si>
  <si>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</si>
  <si>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</si>
  <si>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</si>
  <si>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</si>
  <si>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</si>
  <si>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</si>
  <si>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</si>
  <si>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</si>
  <si>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</si>
  <si>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</si>
  <si>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</si>
  <si>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</si>
  <si>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</si>
  <si>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</si>
  <si>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</si>
  <si>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</si>
  <si>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</si>
  <si>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</si>
  <si>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</si>
  <si>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</si>
  <si>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</si>
  <si>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</si>
  <si>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</si>
  <si>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</si>
  <si>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</si>
  <si>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</si>
  <si>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</si>
  <si>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</si>
  <si>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</si>
  <si>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</si>
  <si>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</si>
  <si>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</si>
  <si>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</si>
  <si>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</si>
  <si>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</si>
  <si>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</si>
  <si>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</si>
  <si>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</si>
  <si>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</si>
  <si>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</si>
  <si>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</si>
  <si>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</si>
  <si>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</si>
  <si>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</si>
  <si>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</si>
  <si>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</si>
  <si>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</si>
  <si>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</si>
  <si>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</si>
  <si>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</si>
  <si>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</si>
  <si>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</si>
  <si>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</si>
  <si>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</si>
  <si>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</si>
  <si>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</si>
  <si>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</si>
  <si>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</si>
  <si>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</si>
  <si>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</si>
  <si>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</si>
  <si>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</si>
  <si>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</si>
  <si>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</si>
  <si>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</si>
  <si>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</si>
  <si>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</si>
  <si>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</si>
  <si>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</si>
  <si>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</si>
  <si>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</si>
  <si>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</si>
  <si>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</si>
  <si>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</si>
  <si>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</si>
  <si>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</si>
  <si>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</si>
  <si>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</si>
  <si>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</si>
  <si>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</si>
  <si>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</si>
  <si>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</si>
  <si>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</si>
  <si>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</si>
  <si>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</si>
  <si>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</si>
  <si>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</si>
  <si>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</si>
  <si>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</si>
  <si>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</si>
  <si>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</si>
  <si>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</si>
  <si>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</si>
  <si>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</si>
  <si>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</si>
  <si>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</si>
  <si>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</si>
  <si>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</si>
  <si>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</si>
  <si>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</si>
  <si>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</si>
  <si>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</si>
  <si>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</si>
  <si>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</si>
  <si>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</si>
  <si>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</si>
  <si>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</si>
  <si>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</si>
  <si>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</si>
  <si>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</si>
  <si>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</si>
  <si>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</si>
  <si>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</si>
  <si>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</si>
  <si>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</si>
  <si>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</si>
  <si>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</si>
  <si>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</si>
  <si>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</si>
  <si>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</si>
  <si>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</si>
  <si>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</si>
  <si>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</si>
  <si>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</si>
  <si>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</si>
  <si>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</si>
  <si>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</si>
  <si>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</si>
  <si>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</si>
  <si>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</si>
  <si>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</si>
  <si>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</si>
  <si>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</si>
  <si>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</si>
  <si>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</si>
  <si>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</si>
  <si>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</si>
  <si>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</si>
  <si>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</si>
  <si>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</si>
  <si>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</si>
  <si>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</si>
  <si>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</si>
  <si>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</si>
  <si>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</si>
  <si>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</si>
  <si>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</si>
  <si>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</si>
  <si>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</si>
  <si>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</si>
  <si>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</si>
  <si>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</si>
  <si>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</si>
  <si>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</si>
  <si>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</si>
  <si>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</si>
  <si>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</si>
  <si>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</si>
  <si>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</si>
  <si>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</si>
  <si>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</si>
  <si>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</si>
  <si>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</si>
  <si>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</si>
  <si>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</si>
  <si>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</si>
  <si>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</si>
  <si>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</si>
  <si>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</si>
  <si>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</si>
  <si>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</si>
  <si>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</si>
  <si>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</si>
  <si>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</si>
  <si>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</si>
  <si>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</si>
  <si>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</si>
  <si>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</si>
  <si>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</si>
  <si>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</si>
  <si>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</si>
  <si>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</si>
  <si>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</si>
  <si>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</si>
  <si>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</si>
  <si>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</si>
  <si>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</si>
  <si>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</si>
  <si>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</si>
  <si>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</si>
  <si>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</si>
  <si>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</si>
  <si>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</si>
  <si>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</si>
  <si>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</si>
  <si>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</si>
  <si>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</si>
  <si>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</si>
  <si>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</si>
  <si>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</si>
  <si>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</si>
  <si>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</si>
  <si>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</si>
  <si>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</si>
  <si>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</si>
  <si>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</si>
  <si>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</si>
  <si>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</si>
  <si>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</si>
  <si>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</si>
  <si>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</si>
  <si>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</si>
  <si>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</si>
  <si>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</si>
  <si>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</si>
  <si>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</si>
  <si>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</si>
  <si>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</si>
  <si>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</si>
  <si>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</si>
  <si>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</si>
  <si>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</si>
  <si>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</si>
  <si>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</si>
  <si>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</si>
  <si>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</si>
  <si>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</si>
  <si>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</si>
  <si>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</si>
  <si>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</si>
  <si>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</si>
  <si>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</si>
  <si>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</si>
  <si>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</si>
  <si>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</si>
  <si>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</si>
  <si>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</si>
  <si>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</si>
  <si>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</si>
  <si>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</si>
  <si>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</si>
  <si>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</si>
  <si>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</si>
  <si>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</si>
  <si>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</si>
  <si>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</si>
  <si>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</si>
  <si>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</si>
  <si>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</si>
  <si>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</si>
  <si>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</si>
  <si>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</si>
  <si>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</si>
  <si>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</si>
  <si>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</si>
  <si>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</si>
  <si>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</si>
  <si>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</si>
  <si>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</si>
  <si>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</si>
  <si>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</si>
  <si>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</si>
  <si>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</si>
  <si>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</si>
  <si>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</si>
  <si>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</si>
  <si>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</si>
  <si>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</si>
  <si>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</si>
  <si>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</si>
  <si>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</si>
  <si>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</si>
  <si>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</si>
  <si>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</si>
  <si>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</si>
  <si>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</si>
  <si>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</si>
  <si>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</si>
  <si>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</si>
  <si>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</si>
  <si>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</si>
  <si>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</si>
  <si>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</si>
  <si>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</si>
  <si>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</si>
  <si>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</si>
  <si>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</si>
  <si>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</si>
  <si>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</si>
  <si>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</si>
  <si>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</si>
  <si>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</si>
  <si>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</si>
  <si>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</si>
  <si>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</si>
  <si>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</si>
  <si>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</si>
  <si>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</si>
  <si>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</si>
  <si>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</si>
  <si>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</si>
  <si>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</si>
  <si>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</si>
  <si>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</si>
  <si>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</si>
  <si>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</si>
  <si>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</si>
  <si>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</si>
  <si>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</si>
  <si>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</si>
  <si>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</si>
  <si>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</si>
  <si>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</si>
  <si>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</si>
  <si>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</si>
  <si>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</si>
  <si>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</si>
  <si>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</si>
  <si>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</si>
  <si>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</si>
  <si>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</si>
  <si>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</si>
  <si>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</si>
  <si>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</si>
  <si>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</si>
  <si>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</si>
  <si>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</si>
  <si>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</si>
  <si>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</si>
  <si>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</si>
  <si>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</si>
  <si>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</si>
  <si>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</si>
  <si>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</si>
  <si>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</si>
  <si>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</si>
  <si>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</si>
  <si>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</si>
  <si>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</si>
  <si>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</si>
  <si>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</si>
  <si>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</si>
  <si>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</si>
  <si>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</si>
  <si>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</si>
  <si>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</si>
  <si>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</si>
  <si>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</si>
  <si>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</si>
  <si>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</si>
  <si>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</si>
  <si>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</si>
  <si>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</si>
  <si>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</si>
  <si>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</si>
  <si>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</si>
  <si>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</si>
  <si>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</si>
  <si>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</si>
  <si>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</si>
  <si>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</si>
  <si>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</si>
  <si>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</si>
  <si>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</si>
  <si>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</si>
  <si>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</si>
  <si>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</si>
  <si>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</si>
  <si>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</si>
  <si>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</si>
  <si>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</si>
  <si>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</si>
  <si>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</si>
  <si>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</si>
  <si>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</si>
  <si>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</si>
  <si>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</si>
  <si>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</si>
  <si>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</si>
  <si>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</si>
  <si>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</si>
  <si>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</si>
  <si>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</si>
  <si>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</si>
  <si>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</si>
  <si>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</si>
  <si>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</si>
  <si>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</si>
  <si>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</si>
  <si>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</si>
  <si>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</si>
  <si>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</si>
  <si>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</si>
  <si>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</si>
  <si>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</si>
  <si>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</si>
  <si>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</si>
  <si>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</si>
  <si>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</si>
  <si>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</si>
  <si>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</si>
  <si>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</si>
  <si>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</si>
  <si>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</si>
  <si>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</si>
  <si>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</si>
  <si>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</si>
  <si>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</si>
  <si>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</si>
  <si>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</si>
  <si>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</si>
  <si>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</si>
  <si>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</si>
  <si>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</si>
  <si>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</si>
  <si>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</si>
  <si>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</si>
  <si>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</si>
  <si>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</si>
  <si>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</si>
  <si>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</si>
  <si>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</si>
  <si>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</si>
  <si>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</si>
  <si>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</si>
  <si>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</si>
  <si>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</si>
  <si>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</si>
  <si>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</si>
  <si>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</si>
  <si>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</si>
  <si>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</si>
  <si>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</si>
  <si>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</si>
  <si>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</si>
  <si>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</si>
  <si>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</si>
  <si>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</si>
  <si>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</si>
  <si>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</si>
  <si>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</si>
  <si>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</si>
  <si>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</si>
  <si>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</si>
  <si>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</si>
  <si>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</si>
  <si>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</si>
  <si>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</si>
  <si>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</si>
  <si>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</si>
  <si>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</si>
  <si>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</si>
  <si>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</si>
  <si>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</si>
  <si>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</si>
  <si>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</si>
  <si>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</si>
  <si>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</si>
  <si>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</si>
  <si>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</si>
  <si>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</si>
  <si>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</si>
  <si>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</si>
  <si>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</si>
  <si>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</si>
  <si>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</si>
  <si>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</si>
  <si>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</si>
  <si>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</si>
  <si>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</si>
  <si>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</si>
  <si>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</si>
  <si>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</si>
  <si>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</si>
  <si>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</si>
  <si>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</si>
  <si>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</si>
  <si>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</si>
  <si>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</si>
  <si>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</si>
  <si>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</si>
  <si>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</si>
  <si>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</si>
  <si>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</si>
  <si>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</si>
  <si>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</si>
  <si>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</si>
  <si>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</si>
  <si>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</si>
  <si>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</si>
  <si>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</si>
  <si>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</si>
  <si>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</si>
  <si>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</si>
  <si>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</si>
  <si>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</si>
  <si>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</si>
  <si>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</si>
  <si>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</si>
  <si>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</si>
  <si>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</si>
  <si>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</si>
  <si>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</si>
  <si>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</si>
  <si>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</si>
  <si>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</si>
  <si>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</si>
  <si>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</si>
  <si>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</si>
  <si>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</si>
  <si>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</si>
  <si>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</si>
  <si>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</si>
  <si>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</si>
  <si>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</si>
  <si>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</si>
  <si>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</si>
  <si>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</si>
  <si>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</si>
  <si>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</si>
  <si>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</si>
  <si>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</si>
  <si>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</si>
  <si>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</si>
  <si>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</si>
  <si>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</si>
  <si>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</si>
  <si>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</si>
  <si>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</si>
  <si>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</si>
  <si>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</si>
  <si>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</si>
  <si>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</si>
  <si>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</si>
  <si>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</si>
  <si>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</si>
  <si>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</si>
  <si>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</si>
  <si>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</si>
  <si>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</si>
  <si>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</si>
  <si>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</si>
  <si>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</si>
  <si>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</si>
  <si>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</si>
  <si>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</si>
  <si>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</si>
  <si>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</si>
  <si>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</si>
  <si>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</si>
  <si>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</si>
  <si>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</si>
  <si>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</si>
  <si>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</si>
  <si>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</si>
  <si>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</si>
  <si>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</si>
  <si>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</si>
  <si>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</si>
  <si>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</si>
  <si>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</si>
  <si>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</si>
  <si>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</si>
  <si>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</si>
  <si>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</si>
  <si>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</si>
  <si>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</si>
  <si>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</si>
  <si>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</si>
  <si>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</si>
  <si>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</si>
  <si>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</si>
  <si>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</si>
  <si>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</si>
  <si>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</si>
  <si>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</si>
  <si>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</si>
  <si>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</si>
  <si>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</si>
  <si>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</si>
  <si>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</si>
  <si>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</si>
  <si>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</si>
  <si>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</si>
  <si>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</si>
  <si>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</si>
  <si>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</si>
  <si>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</si>
  <si>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</si>
  <si>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</si>
  <si>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</si>
  <si>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</si>
  <si>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</si>
  <si>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</si>
  <si>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</si>
  <si>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</si>
  <si>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</si>
  <si>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</si>
  <si>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</si>
  <si>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</si>
  <si>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</si>
  <si>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</si>
  <si>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</si>
  <si>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</si>
  <si>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</si>
  <si>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</si>
  <si>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</si>
  <si>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</si>
  <si>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</si>
  <si>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</si>
  <si>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</si>
  <si>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</si>
  <si>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</si>
  <si>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</si>
  <si>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</si>
  <si>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</si>
  <si>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</si>
  <si>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</si>
  <si>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</si>
  <si>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</si>
  <si>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</si>
  <si>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</si>
  <si>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</si>
  <si>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</si>
  <si>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</si>
  <si>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</si>
  <si>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</si>
  <si>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</si>
  <si>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</si>
  <si>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</si>
  <si>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</si>
  <si>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</si>
  <si>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</si>
  <si>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</si>
  <si>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</si>
  <si>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</si>
  <si>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</si>
  <si>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</si>
  <si>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</si>
  <si>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</si>
  <si>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</si>
  <si>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</si>
  <si>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</si>
  <si>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</si>
  <si>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</si>
  <si>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</si>
  <si>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</si>
  <si>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</si>
  <si>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</si>
  <si>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</si>
  <si>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</si>
  <si>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</si>
  <si>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</si>
  <si>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</si>
  <si>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</si>
  <si>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</si>
  <si>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</si>
  <si>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</si>
  <si>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</si>
  <si>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</si>
  <si>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</si>
  <si>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</si>
  <si>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</si>
  <si>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</si>
  <si>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</si>
  <si>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</si>
  <si>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</si>
  <si>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</si>
  <si>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</si>
  <si>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</si>
  <si>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</si>
  <si>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</si>
  <si>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</si>
  <si>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</si>
  <si>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</si>
  <si>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</si>
  <si>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</si>
  <si>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</si>
  <si>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</si>
  <si>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</si>
  <si>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</si>
  <si>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</si>
  <si>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</si>
  <si>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</si>
  <si>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</si>
  <si>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</si>
  <si>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</si>
  <si>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</si>
  <si>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</si>
  <si>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</si>
  <si>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</si>
  <si>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</si>
  <si>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</si>
  <si>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</si>
  <si>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</si>
  <si>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</si>
  <si>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</si>
  <si>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</si>
  <si>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</si>
  <si>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</si>
  <si>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</si>
  <si>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</si>
  <si>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</si>
  <si>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</si>
  <si>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</si>
  <si>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</si>
  <si>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</si>
  <si>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</si>
  <si>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</si>
  <si>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</si>
  <si>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</si>
  <si>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</si>
  <si>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</si>
  <si>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</si>
  <si>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</si>
  <si>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</si>
  <si>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</si>
  <si>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</si>
  <si>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</si>
  <si>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</si>
  <si>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</si>
  <si>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</si>
  <si>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</si>
  <si>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</si>
  <si>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</si>
  <si>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</si>
  <si>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</si>
  <si>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</si>
  <si>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</si>
  <si>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</si>
  <si>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</si>
  <si>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</si>
  <si>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</si>
  <si>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</si>
  <si>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</si>
  <si>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</si>
  <si>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</si>
  <si>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</si>
  <si>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</si>
  <si>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</si>
  <si>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</si>
  <si>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</si>
  <si>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</si>
  <si>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</si>
  <si>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</si>
  <si>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</si>
  <si>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</si>
  <si>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</si>
  <si>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</si>
  <si>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</si>
  <si>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</si>
  <si>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</si>
  <si>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</si>
  <si>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</si>
  <si>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</si>
  <si>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</si>
  <si>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</si>
  <si>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</si>
  <si>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</si>
  <si>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</si>
  <si>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</si>
  <si>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</si>
  <si>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</si>
  <si>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</si>
  <si>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</si>
  <si>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</si>
  <si>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</si>
  <si>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</si>
  <si>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</si>
  <si>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</si>
  <si>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</si>
  <si>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</si>
  <si>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</si>
  <si>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</si>
  <si>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</si>
  <si>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</si>
  <si>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</si>
  <si>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</si>
  <si>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</si>
  <si>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</si>
  <si>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</si>
  <si>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</si>
  <si>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</si>
  <si>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</si>
  <si>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</si>
  <si>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</si>
  <si>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</si>
  <si>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</si>
  <si>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</si>
  <si>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</si>
  <si>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</si>
  <si>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</si>
  <si>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</si>
  <si>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</si>
  <si>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</si>
  <si>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</si>
  <si>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</si>
  <si>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</si>
  <si>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</si>
  <si>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</si>
  <si>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</si>
  <si>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</si>
  <si>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</si>
  <si>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</si>
  <si>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</si>
  <si>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</si>
  <si>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</si>
  <si>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</si>
  <si>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</si>
  <si>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</si>
  <si>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</si>
  <si>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</si>
  <si>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</si>
  <si>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</si>
  <si>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</si>
  <si>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</si>
  <si>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</si>
  <si>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</si>
  <si>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</si>
  <si>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</si>
  <si>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</si>
  <si>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</si>
  <si>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</si>
  <si>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</si>
  <si>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</si>
  <si>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</si>
  <si>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</si>
  <si>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</si>
  <si>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</si>
  <si>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</si>
  <si>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</si>
  <si>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</si>
  <si>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</si>
  <si>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</si>
  <si>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</si>
  <si>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</si>
  <si>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</si>
  <si>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</si>
  <si>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</si>
  <si>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</si>
  <si>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</si>
  <si>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</si>
  <si>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</si>
  <si>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</si>
  <si>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</si>
  <si>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</si>
  <si>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</si>
  <si>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</si>
  <si>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</si>
  <si>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</si>
  <si>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</si>
  <si>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</si>
  <si>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</si>
  <si>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</si>
  <si>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</si>
  <si>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</si>
  <si>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</si>
  <si>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</si>
  <si>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</si>
  <si>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</si>
  <si>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</si>
  <si>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</si>
  <si>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</si>
  <si>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</si>
  <si>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</si>
  <si>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</si>
  <si>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</si>
  <si>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</si>
  <si>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</si>
  <si>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</si>
  <si>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</si>
  <si>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</si>
  <si>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</si>
  <si>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</si>
  <si>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</si>
  <si>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</si>
  <si>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</si>
  <si>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</si>
  <si>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</si>
  <si>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</si>
  <si>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</si>
  <si>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</si>
  <si>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</si>
  <si>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</si>
  <si>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</si>
  <si>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</si>
  <si>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</si>
  <si>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</si>
  <si>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</si>
  <si>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</si>
  <si>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</si>
  <si>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</si>
  <si>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</si>
  <si>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</si>
  <si>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</si>
  <si>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</si>
  <si>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</si>
  <si>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</si>
  <si>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</si>
  <si>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</si>
  <si>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</si>
  <si>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</si>
  <si>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</si>
  <si>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</si>
  <si>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</si>
  <si>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</si>
  <si>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</si>
  <si>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</si>
  <si>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</si>
  <si>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</si>
  <si>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</si>
  <si>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</si>
  <si>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</si>
  <si>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</si>
  <si>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</si>
  <si>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</si>
  <si>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</si>
  <si>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</si>
  <si>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</si>
  <si>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</si>
  <si>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</si>
  <si>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</si>
  <si>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</si>
  <si>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</si>
  <si>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</si>
  <si>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</si>
  <si>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</si>
  <si>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</si>
  <si>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</si>
  <si>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</si>
  <si>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</si>
  <si>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</si>
  <si>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</si>
  <si>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</si>
  <si>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</si>
  <si>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</si>
  <si>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</si>
  <si>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</si>
  <si>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</si>
  <si>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</si>
  <si>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</si>
  <si>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</si>
  <si>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</si>
  <si>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</si>
  <si>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</si>
  <si>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</si>
  <si>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</si>
  <si>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</si>
  <si>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</si>
  <si>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</si>
  <si>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</si>
  <si>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</si>
  <si>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</si>
  <si>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</si>
  <si>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</si>
  <si>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</si>
  <si>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</si>
  <si>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</si>
  <si>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</si>
  <si>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</si>
  <si>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</si>
  <si>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</si>
  <si>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</si>
  <si>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</si>
  <si>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</si>
  <si>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</si>
  <si>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</si>
  <si>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</si>
  <si>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</si>
  <si>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</si>
  <si>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</si>
  <si>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</si>
  <si>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</si>
  <si>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</si>
  <si>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</si>
  <si>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</si>
  <si>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</si>
  <si>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</si>
  <si>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</si>
  <si>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</si>
  <si>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</si>
  <si>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</si>
  <si>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</si>
  <si>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</si>
  <si>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</si>
  <si>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</si>
  <si>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</si>
  <si>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</si>
  <si>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</si>
  <si>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</si>
  <si>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</si>
  <si>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</si>
  <si>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</si>
  <si>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</si>
  <si>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</si>
  <si>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</si>
  <si>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</si>
  <si>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</si>
  <si>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</si>
  <si>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</si>
  <si>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</si>
  <si>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</si>
  <si>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</si>
  <si>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</si>
  <si>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</si>
  <si>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</si>
  <si>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</si>
  <si>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</si>
  <si>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</si>
  <si>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</si>
  <si>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</si>
  <si>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</si>
  <si>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</si>
  <si>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</si>
  <si>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</si>
  <si>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</si>
  <si>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</si>
  <si>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</si>
  <si>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</si>
  <si>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</si>
  <si>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</si>
  <si>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</si>
  <si>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</si>
  <si>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</si>
  <si>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</si>
  <si>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</si>
  <si>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</si>
  <si>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</si>
  <si>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</si>
  <si>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</si>
  <si>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</si>
  <si>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</si>
  <si>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</si>
  <si>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</si>
  <si>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</si>
  <si>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</si>
  <si>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</si>
  <si>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</si>
  <si>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</si>
  <si>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</si>
  <si>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</si>
  <si>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</si>
  <si>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</si>
  <si>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</si>
  <si>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</si>
  <si>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</si>
  <si>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</si>
  <si>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</si>
  <si>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</si>
  <si>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</si>
  <si>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</si>
  <si>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</si>
  <si>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</si>
  <si>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</si>
  <si>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</si>
  <si>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</si>
  <si>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</si>
  <si>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</si>
  <si>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</si>
  <si>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</si>
  <si>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</si>
  <si>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</si>
  <si>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</si>
  <si>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</si>
  <si>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</si>
  <si>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</si>
  <si>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</si>
  <si>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</si>
  <si>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</si>
  <si>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</si>
  <si>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</si>
  <si>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</si>
  <si>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</si>
  <si>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</si>
  <si>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</si>
  <si>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</si>
  <si>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</si>
  <si>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</si>
  <si>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</si>
  <si>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</si>
  <si>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</si>
  <si>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</si>
  <si>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</si>
  <si>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</si>
  <si>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</si>
  <si>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</si>
  <si>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</si>
  <si>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</si>
  <si>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</si>
  <si>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</si>
  <si>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</si>
  <si>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</si>
  <si>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</si>
  <si>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</si>
  <si>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</si>
  <si>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</si>
  <si>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</si>
  <si>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</si>
  <si>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</si>
  <si>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</si>
  <si>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</si>
  <si>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</si>
  <si>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</si>
  <si>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</si>
  <si>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</si>
  <si>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</si>
  <si>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</si>
  <si>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</si>
  <si>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</si>
  <si>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</si>
  <si>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</si>
  <si>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</si>
  <si>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</si>
  <si>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</si>
  <si>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</si>
  <si>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</si>
  <si>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</si>
  <si>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</si>
  <si>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</si>
  <si>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</si>
  <si>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</si>
  <si>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</si>
  <si>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</si>
  <si>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</si>
  <si>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</si>
  <si>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</si>
  <si>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</si>
  <si>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</si>
  <si>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</si>
  <si>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</si>
  <si>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</si>
  <si>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</si>
  <si>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</si>
  <si>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</si>
  <si>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</si>
  <si>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</si>
  <si>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</si>
  <si>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</si>
  <si>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</si>
  <si>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</si>
  <si>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</si>
  <si>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</si>
  <si>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</si>
  <si>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</si>
  <si>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</si>
  <si>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</si>
  <si>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</si>
  <si>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</si>
  <si>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</si>
  <si>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</si>
  <si>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</si>
  <si>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</si>
  <si>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</si>
  <si>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</si>
  <si>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</si>
  <si>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</si>
  <si>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</si>
  <si>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</si>
  <si>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</si>
  <si>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</si>
  <si>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</si>
  <si>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</si>
  <si>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</si>
  <si>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</si>
  <si>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</si>
  <si>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</si>
  <si>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</si>
  <si>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</si>
  <si>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</si>
  <si>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</si>
  <si>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</si>
  <si>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</si>
  <si>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</si>
  <si>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</si>
  <si>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</si>
  <si>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</si>
  <si>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</si>
  <si>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</si>
  <si>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</si>
  <si>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</si>
  <si>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</si>
  <si>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</si>
  <si>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</si>
  <si>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</si>
  <si>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</si>
  <si>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</si>
  <si>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</si>
  <si>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</si>
  <si>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</si>
  <si>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</si>
  <si>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</si>
  <si>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</si>
  <si>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</si>
  <si>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</si>
  <si>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</si>
  <si>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</si>
  <si>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</si>
  <si>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</si>
  <si>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</si>
  <si>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</si>
  <si>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</si>
  <si>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</si>
  <si>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</si>
  <si>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</si>
  <si>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</si>
  <si>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</si>
  <si>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</si>
  <si>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</si>
  <si>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</si>
  <si>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</si>
  <si>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</si>
  <si>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</si>
  <si>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</si>
  <si>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</si>
  <si>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</si>
  <si>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</si>
  <si>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</si>
  <si>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</si>
  <si>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</si>
  <si>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</si>
  <si>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</si>
  <si>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</si>
  <si>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</si>
  <si>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</si>
  <si>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</si>
  <si>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</si>
  <si>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</si>
  <si>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</si>
  <si>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</si>
  <si>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</si>
  <si>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</si>
  <si>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</si>
  <si>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</si>
  <si>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</si>
  <si>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</si>
  <si>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</si>
  <si>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</si>
  <si>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</si>
  <si>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</si>
  <si>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</si>
  <si>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</si>
  <si>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</si>
  <si>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</si>
  <si>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</si>
  <si>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</si>
  <si>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</si>
  <si>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</si>
  <si>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</si>
  <si>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</si>
  <si>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</si>
  <si>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</si>
  <si>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</si>
  <si>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</si>
  <si>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</si>
  <si>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</si>
  <si>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</si>
  <si>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</si>
  <si>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</si>
  <si>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</si>
  <si>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</si>
  <si>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</si>
  <si>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</si>
  <si>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</si>
  <si>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</si>
  <si>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</si>
  <si>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</si>
  <si>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</si>
  <si>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</si>
  <si>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</si>
  <si>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</si>
  <si>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</si>
  <si>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</si>
  <si>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</si>
  <si>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</si>
  <si>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</si>
  <si>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</si>
  <si>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</si>
  <si>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</si>
  <si>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</si>
  <si>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</si>
  <si>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</si>
  <si>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</si>
  <si>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</si>
  <si>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</si>
  <si>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</si>
  <si>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</si>
  <si>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</si>
  <si>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</si>
  <si>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</si>
  <si>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</si>
  <si>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</si>
  <si>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</si>
  <si>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</si>
  <si>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</si>
  <si>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</si>
  <si>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</si>
  <si>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</si>
  <si>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</si>
  <si>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</si>
  <si>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</si>
  <si>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</si>
  <si>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</si>
  <si>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</si>
  <si>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</si>
  <si>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</si>
  <si>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</si>
  <si>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</si>
  <si>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</si>
  <si>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</si>
  <si>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</si>
  <si>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</si>
  <si>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</si>
  <si>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</si>
  <si>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</si>
  <si>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</si>
  <si>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</si>
  <si>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</si>
  <si>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</si>
  <si>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</si>
  <si>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</si>
  <si>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</si>
  <si>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</si>
  <si>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</si>
  <si>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</si>
  <si>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</si>
  <si>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</si>
  <si>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</si>
  <si>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</si>
  <si>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</si>
  <si>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</si>
  <si>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</si>
  <si>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</si>
  <si>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</si>
  <si>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</si>
  <si>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</si>
  <si>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</si>
  <si>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</si>
  <si>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</si>
  <si>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</si>
  <si>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</si>
  <si>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</si>
  <si>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</si>
  <si>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</si>
  <si>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</si>
  <si>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</si>
  <si>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</si>
  <si>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</si>
  <si>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</si>
  <si>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</si>
  <si>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</si>
  <si>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</si>
  <si>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</si>
  <si>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</si>
  <si>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</si>
  <si>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</si>
  <si>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</si>
  <si>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</si>
  <si>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</si>
  <si>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</si>
  <si>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</si>
  <si>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</si>
  <si>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</si>
  <si>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</si>
  <si>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</si>
  <si>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</si>
  <si>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</si>
  <si>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</si>
  <si>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</si>
  <si>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</si>
  <si>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</si>
  <si>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</si>
  <si>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</si>
  <si>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</si>
  <si>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</si>
  <si>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</si>
  <si>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</si>
  <si>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</si>
  <si>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</si>
  <si>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</si>
  <si>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</si>
  <si>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</si>
  <si>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</si>
  <si>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</si>
  <si>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</si>
  <si>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</si>
  <si>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</si>
  <si>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</si>
  <si>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</si>
  <si>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</si>
  <si>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</si>
  <si>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</si>
  <si>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</si>
  <si>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</si>
  <si>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</si>
  <si>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</si>
  <si>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</si>
  <si>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</si>
  <si>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</si>
  <si>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</si>
  <si>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</si>
  <si>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</si>
  <si>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</si>
  <si>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</si>
  <si>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</si>
  <si>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</si>
  <si>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</si>
  <si>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</si>
  <si>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</si>
  <si>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</si>
  <si>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</si>
  <si>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</si>
  <si>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</si>
  <si>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</si>
  <si>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</si>
  <si>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</si>
  <si>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</si>
  <si>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</si>
  <si>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</si>
  <si>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</si>
  <si>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</si>
  <si>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</si>
  <si>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</si>
  <si>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</si>
  <si>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</si>
  <si>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</si>
  <si>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</si>
  <si>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</si>
  <si>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</si>
  <si>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</si>
  <si>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</si>
  <si>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</si>
  <si>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</si>
  <si>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</si>
  <si>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</si>
  <si>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</si>
  <si>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</si>
  <si>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</si>
  <si>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</si>
  <si>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</si>
  <si>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</si>
  <si>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</si>
  <si>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</si>
  <si>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</si>
  <si>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</si>
  <si>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</si>
  <si>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</si>
  <si>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</si>
  <si>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</si>
  <si>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</si>
  <si>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</si>
  <si>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</si>
  <si>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</si>
  <si>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</si>
  <si>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</si>
  <si>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</si>
  <si>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</si>
  <si>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</si>
  <si>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</si>
  <si>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</si>
  <si>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</si>
  <si>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</si>
  <si>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</si>
  <si>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</si>
  <si>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</si>
  <si>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</si>
  <si>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</si>
  <si>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</si>
  <si>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</si>
  <si>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</si>
  <si>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</si>
  <si>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</si>
  <si>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</si>
  <si>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</si>
  <si>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</si>
  <si>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</si>
  <si>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</si>
  <si>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</si>
  <si>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</si>
  <si>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</si>
  <si>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</si>
  <si>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</si>
  <si>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</si>
  <si>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</si>
  <si>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</si>
  <si>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</si>
  <si>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</si>
  <si>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</si>
  <si>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</si>
  <si>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</si>
  <si>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</si>
  <si>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</si>
  <si>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</si>
  <si>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</si>
  <si>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</si>
  <si>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</si>
  <si>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</si>
  <si>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</si>
  <si>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</si>
  <si>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</si>
  <si>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</si>
  <si>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</si>
  <si>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</si>
  <si>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</si>
  <si>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</si>
  <si>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</si>
  <si>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</si>
  <si>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</si>
  <si>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</si>
  <si>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</si>
  <si>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</si>
  <si>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</si>
  <si>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</si>
  <si>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</si>
  <si>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</si>
  <si>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</si>
  <si>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</si>
  <si>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</si>
  <si>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</si>
  <si>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</si>
  <si>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</si>
  <si>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</si>
  <si>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</si>
  <si>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</si>
  <si>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</si>
  <si>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</si>
  <si>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</si>
  <si>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</si>
  <si>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</si>
  <si>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</si>
  <si>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</si>
  <si>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</si>
  <si>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</si>
  <si>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</si>
  <si>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</si>
  <si>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</si>
  <si>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</si>
  <si>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</si>
  <si>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</si>
  <si>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</si>
  <si>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</si>
  <si>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</si>
  <si>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</si>
  <si>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</si>
  <si>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</si>
  <si>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</si>
  <si>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</si>
  <si>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</si>
  <si>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</si>
  <si>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</si>
  <si>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</si>
  <si>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</si>
  <si>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</si>
  <si>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</si>
  <si>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</si>
  <si>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</si>
  <si>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</si>
  <si>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</si>
  <si>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</si>
  <si>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</si>
  <si>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</si>
  <si>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</si>
  <si>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</si>
  <si>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</si>
  <si>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</si>
  <si>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</si>
  <si>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</si>
  <si>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</si>
  <si>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</si>
  <si>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</si>
  <si>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</si>
  <si>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</si>
  <si>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</si>
  <si>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</si>
  <si>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</si>
  <si>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</si>
  <si>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</si>
  <si>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</si>
  <si>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</si>
  <si>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</si>
  <si>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</si>
  <si>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</si>
  <si>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</si>
  <si>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</si>
  <si>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</si>
  <si>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</si>
  <si>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</si>
  <si>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</si>
  <si>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</si>
  <si>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</si>
  <si>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</si>
  <si>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</si>
  <si>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</si>
  <si>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</si>
  <si>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</si>
  <si>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</si>
  <si>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</si>
  <si>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</si>
  <si>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</si>
  <si>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</si>
  <si>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</si>
  <si>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</si>
  <si>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</si>
  <si>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</si>
  <si>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</si>
  <si>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</si>
  <si>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</si>
  <si>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</si>
  <si>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</si>
  <si>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</si>
  <si>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</si>
  <si>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</si>
  <si>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</si>
  <si>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</si>
  <si>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</si>
  <si>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</si>
  <si>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</si>
  <si>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</si>
  <si>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</si>
  <si>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</si>
  <si>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</si>
  <si>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</si>
  <si>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</si>
  <si>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</si>
  <si>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</si>
  <si>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</si>
  <si>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</si>
  <si>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</si>
  <si>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</si>
  <si>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</si>
  <si>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</si>
  <si>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</si>
  <si>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</si>
  <si>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</si>
  <si>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</si>
  <si>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</si>
  <si>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</si>
  <si>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</si>
  <si>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</si>
  <si>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</si>
  <si>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</si>
  <si>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</si>
  <si>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</si>
  <si>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</si>
  <si>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</si>
  <si>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</si>
  <si>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</si>
  <si>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</si>
  <si>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</si>
  <si>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</si>
  <si>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</si>
  <si>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</si>
  <si>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</si>
  <si>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</si>
  <si>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</si>
  <si>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</si>
  <si>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</si>
  <si>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</si>
  <si>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</si>
  <si>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</si>
  <si>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</si>
  <si>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</si>
  <si>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</si>
  <si>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</si>
  <si>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</si>
  <si>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</si>
  <si>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</si>
  <si>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</si>
  <si>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</si>
  <si>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</si>
  <si>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</si>
  <si>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</si>
  <si>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</si>
  <si>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</si>
  <si>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</si>
  <si>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</si>
  <si>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</si>
  <si>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</si>
  <si>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</si>
  <si>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</si>
  <si>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</si>
  <si>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</si>
  <si>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</si>
  <si>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</si>
  <si>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</si>
  <si>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</si>
  <si>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</si>
  <si>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</si>
  <si>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</si>
  <si>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</si>
  <si>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</si>
  <si>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</si>
  <si>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</si>
  <si>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</si>
  <si>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</si>
  <si>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</si>
  <si>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</si>
  <si>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</si>
  <si>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</si>
  <si>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</si>
  <si>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</si>
  <si>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</si>
  <si>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</si>
  <si>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</si>
  <si>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</si>
  <si>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</si>
  <si>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</si>
  <si>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</si>
  <si>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</si>
  <si>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</si>
  <si>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</si>
  <si>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</si>
  <si>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</si>
  <si>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</si>
  <si>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</si>
  <si>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</si>
  <si>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</si>
  <si>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</si>
  <si>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</si>
  <si>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</si>
  <si>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</si>
  <si>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</si>
  <si>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</si>
  <si>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</si>
  <si>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</si>
  <si>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</si>
  <si>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</si>
  <si>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</si>
  <si>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</si>
  <si>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</si>
  <si>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</si>
  <si>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</si>
  <si>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</si>
  <si>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</si>
  <si>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</si>
  <si>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</si>
  <si>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</si>
  <si>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</si>
  <si>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</si>
  <si>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</si>
  <si>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</si>
  <si>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</si>
  <si>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</si>
  <si>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</si>
  <si>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</si>
  <si>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</si>
  <si>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</si>
  <si>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</si>
  <si>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</si>
  <si>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</si>
  <si>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</si>
  <si>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</si>
  <si>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</si>
  <si>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</si>
  <si>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</si>
  <si>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</si>
  <si>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</si>
  <si>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</si>
  <si>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</si>
  <si>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</si>
  <si>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</si>
  <si>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</si>
  <si>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</si>
  <si>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</si>
  <si>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</si>
  <si>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</si>
  <si>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</si>
  <si>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</si>
  <si>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</si>
  <si>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</si>
  <si>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</si>
  <si>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</si>
  <si>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</si>
  <si>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</si>
  <si>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</si>
  <si>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</si>
  <si>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</si>
  <si>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</si>
  <si>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</si>
  <si>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</si>
  <si>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</si>
  <si>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</si>
  <si>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</si>
  <si>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</si>
  <si>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</si>
  <si>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</si>
  <si>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</si>
  <si>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</si>
  <si>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</si>
  <si>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</si>
  <si>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</si>
  <si>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</si>
  <si>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</si>
  <si>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</si>
  <si>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</si>
  <si>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</si>
  <si>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</si>
  <si>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</si>
  <si>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</si>
  <si>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</si>
  <si>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</si>
  <si>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</si>
  <si>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</si>
  <si>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</si>
  <si>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</si>
  <si>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</si>
  <si>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</si>
  <si>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</si>
  <si>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</si>
  <si>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</si>
  <si>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</si>
  <si>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</si>
  <si>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</si>
  <si>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</si>
  <si>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</si>
  <si>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</si>
  <si>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</si>
  <si>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</si>
  <si>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</si>
  <si>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</si>
  <si>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</si>
  <si>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</si>
  <si>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</si>
  <si>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</si>
  <si>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</si>
  <si>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</si>
  <si>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</si>
  <si>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</si>
  <si>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</si>
  <si>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</si>
  <si>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</si>
  <si>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</si>
  <si>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</si>
  <si>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</si>
  <si>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</si>
  <si>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</si>
  <si>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</si>
  <si>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</si>
  <si>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</si>
  <si>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</si>
  <si>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</si>
  <si>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</si>
  <si>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</si>
  <si>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</si>
  <si>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</si>
  <si>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</si>
  <si>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</si>
  <si>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</si>
  <si>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</si>
  <si>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</si>
  <si>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</si>
  <si>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</si>
  <si>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</si>
  <si>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</si>
  <si>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</si>
  <si>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</si>
  <si>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</si>
  <si>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</si>
  <si>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</si>
  <si>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</si>
  <si>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</si>
  <si>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</si>
  <si>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</si>
  <si>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</si>
  <si>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</si>
  <si>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</si>
  <si>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</si>
  <si>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</si>
  <si>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</si>
  <si>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</si>
  <si>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</si>
  <si>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</si>
  <si>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</si>
  <si>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</si>
  <si>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</si>
  <si>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</si>
  <si>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</si>
  <si>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</si>
  <si>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</si>
  <si>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</si>
  <si>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</si>
  <si>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</si>
  <si>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</si>
  <si>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</si>
  <si>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</si>
  <si>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</si>
  <si>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</si>
  <si>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</si>
  <si>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</si>
  <si>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</si>
  <si>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</si>
  <si>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</si>
  <si>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</si>
  <si>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</si>
  <si>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</si>
  <si>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</si>
  <si>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</si>
  <si>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</si>
  <si>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</si>
  <si>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</si>
  <si>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</si>
  <si>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</si>
  <si>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</si>
  <si>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</si>
  <si>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</si>
  <si>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</si>
  <si>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</si>
  <si>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</si>
  <si>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</si>
  <si>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</si>
  <si>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</si>
  <si>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</si>
  <si>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</si>
  <si>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</si>
  <si>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</si>
  <si>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</si>
  <si>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</si>
  <si>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</si>
  <si>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</si>
  <si>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</si>
  <si>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</si>
  <si>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</si>
  <si>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</si>
  <si>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</si>
  <si>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</si>
  <si>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</si>
  <si>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</si>
  <si>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</si>
  <si>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</si>
  <si>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</si>
  <si>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</si>
  <si>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</si>
  <si>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</si>
  <si>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</si>
  <si>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</si>
  <si>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</si>
  <si>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</si>
  <si>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</si>
  <si>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</si>
  <si>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</si>
  <si>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</si>
  <si>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</si>
  <si>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</si>
  <si>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</si>
  <si>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</si>
  <si>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</si>
  <si>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</si>
  <si>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</si>
  <si>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</si>
  <si>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</si>
  <si>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</si>
  <si>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</si>
  <si>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</si>
  <si>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</si>
  <si>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</si>
  <si>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</si>
  <si>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</si>
  <si>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</si>
  <si>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</si>
  <si>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</si>
  <si>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</si>
  <si>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</si>
  <si>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</si>
  <si>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</si>
  <si>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</si>
  <si>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</si>
  <si>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</si>
  <si>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</si>
  <si>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</si>
  <si>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</si>
  <si>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</si>
  <si>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</si>
  <si>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</si>
  <si>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</si>
  <si>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</si>
  <si>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</si>
  <si>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</si>
  <si>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</si>
  <si>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</si>
  <si>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</si>
  <si>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</si>
  <si>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</si>
  <si>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</si>
  <si>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</si>
  <si>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</si>
  <si>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</si>
  <si>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</si>
  <si>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</si>
  <si>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</si>
  <si>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</si>
  <si>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</si>
  <si>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</si>
  <si>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</si>
  <si>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</si>
  <si>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</si>
  <si>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</si>
  <si>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</si>
  <si>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</si>
  <si>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</si>
  <si>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</si>
  <si>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</si>
  <si>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</si>
  <si>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</si>
  <si>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</si>
  <si>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</si>
  <si>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</si>
  <si>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</si>
  <si>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</si>
  <si>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</si>
  <si>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</si>
  <si>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</si>
  <si>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</si>
  <si>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</si>
  <si>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</si>
  <si>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</si>
  <si>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</si>
  <si>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</si>
  <si>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</si>
  <si>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</si>
  <si>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</si>
  <si>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</si>
  <si>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</si>
  <si>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</si>
  <si>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</si>
  <si>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</si>
  <si>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</si>
  <si>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</si>
  <si>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</si>
  <si>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</si>
  <si>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</si>
  <si>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</si>
  <si>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</si>
  <si>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</si>
  <si>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</si>
  <si>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</si>
  <si>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</si>
  <si>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</si>
  <si>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</si>
  <si>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</si>
  <si>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</si>
  <si>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</si>
  <si>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</si>
  <si>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</si>
  <si>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</si>
  <si>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</si>
  <si>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</si>
  <si>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</si>
  <si>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</si>
  <si>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</si>
  <si>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</si>
  <si>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</si>
  <si>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</si>
  <si>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</si>
  <si>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</si>
  <si>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</si>
  <si>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</si>
  <si>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</si>
  <si>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</si>
  <si>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</si>
  <si>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</si>
  <si>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</si>
  <si>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</si>
  <si>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</si>
  <si>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</si>
  <si>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</si>
  <si>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</si>
  <si>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</si>
  <si>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</si>
  <si>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</si>
  <si>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</si>
  <si>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</si>
  <si>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</si>
  <si>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</si>
  <si>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</si>
  <si>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</si>
  <si>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</si>
  <si>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</si>
  <si>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</si>
  <si>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</si>
  <si>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</si>
  <si>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</si>
  <si>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</si>
  <si>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</si>
  <si>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</si>
  <si>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</si>
  <si>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</si>
  <si>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</si>
  <si>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</si>
  <si>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</si>
  <si>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</si>
  <si>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</si>
  <si>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</si>
  <si>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</si>
  <si>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</si>
  <si>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</si>
  <si>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</si>
  <si>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</si>
  <si>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</si>
  <si>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</si>
  <si>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</si>
  <si>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</si>
  <si>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</si>
  <si>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</si>
  <si>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</si>
  <si>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</si>
  <si>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</si>
  <si>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</si>
  <si>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</si>
  <si>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</si>
  <si>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</si>
  <si>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</si>
  <si>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</si>
  <si>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</si>
  <si>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</si>
  <si>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</si>
  <si>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</si>
  <si>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</si>
  <si>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</si>
  <si>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</si>
  <si>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</si>
  <si>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</si>
  <si>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</si>
  <si>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</si>
  <si>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</si>
  <si>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</si>
  <si>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</si>
  <si>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</si>
  <si>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</si>
  <si>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</si>
  <si>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</si>
  <si>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</si>
  <si>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</si>
  <si>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</si>
  <si>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</si>
  <si>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</si>
  <si>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</si>
  <si>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</si>
  <si>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</si>
  <si>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</si>
  <si>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</si>
  <si>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</si>
  <si>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</si>
  <si>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</si>
  <si>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</si>
  <si>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</si>
  <si>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</si>
  <si>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</si>
  <si>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</si>
  <si>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</si>
  <si>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</si>
  <si>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</si>
  <si>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</si>
  <si>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</si>
  <si>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</si>
  <si>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</si>
  <si>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</si>
  <si>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</si>
  <si>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</si>
  <si>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</si>
  <si>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</si>
  <si>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</si>
  <si>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</si>
  <si>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</si>
  <si>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</si>
  <si>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</si>
  <si>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</si>
  <si>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</si>
  <si>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</si>
  <si>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</si>
  <si>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</si>
  <si>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</si>
  <si>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</si>
  <si>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</si>
  <si>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</si>
  <si>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</si>
  <si>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</si>
  <si>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</si>
  <si>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</si>
  <si>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</si>
  <si>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</si>
  <si>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</si>
  <si>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</si>
  <si>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</si>
  <si>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</si>
  <si>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</si>
  <si>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</si>
  <si>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</si>
  <si>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</si>
  <si>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</si>
  <si>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</si>
  <si>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</si>
  <si>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</si>
  <si>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</si>
  <si>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</si>
  <si>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</si>
  <si>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</si>
  <si>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</si>
  <si>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</si>
  <si>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</si>
  <si>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</si>
  <si>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</si>
  <si>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</si>
  <si>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</si>
  <si>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</si>
  <si>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</si>
  <si>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</si>
  <si>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</si>
  <si>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</si>
  <si>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</si>
  <si>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</si>
  <si>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</si>
  <si>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</si>
  <si>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</si>
  <si>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</si>
  <si>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</si>
  <si>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</si>
  <si>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</si>
  <si>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</si>
  <si>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</si>
  <si>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</si>
  <si>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</si>
  <si>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</si>
  <si>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</si>
  <si>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</si>
  <si>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</si>
  <si>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</si>
  <si>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</si>
  <si>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</si>
  <si>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</si>
  <si>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</si>
  <si>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</si>
  <si>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</si>
  <si>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</si>
  <si>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</si>
  <si>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</si>
  <si>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</si>
  <si>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</si>
  <si>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</si>
  <si>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</si>
  <si>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</si>
  <si>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</si>
  <si>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</si>
  <si>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</si>
  <si>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</si>
  <si>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</si>
  <si>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</si>
  <si>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</si>
  <si>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</si>
  <si>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</si>
  <si>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</si>
  <si>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</si>
  <si>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</si>
  <si>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</si>
  <si>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</si>
  <si>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</si>
  <si>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</si>
  <si>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</si>
  <si>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</si>
  <si>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</si>
  <si>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</si>
  <si>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</si>
  <si>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</si>
  <si>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</si>
  <si>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</si>
  <si>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</si>
  <si>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</si>
  <si>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</si>
  <si>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</si>
  <si>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</si>
  <si>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</si>
  <si>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</si>
  <si>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</si>
  <si>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</si>
  <si>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</si>
  <si>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</si>
  <si>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</si>
  <si>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</si>
  <si>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</si>
  <si>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</si>
  <si>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</si>
  <si>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</si>
  <si>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</si>
  <si>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</si>
  <si>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</si>
  <si>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</si>
  <si>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</si>
  <si>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</si>
  <si>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</si>
  <si>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</si>
  <si>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</si>
  <si>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</si>
  <si>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</si>
  <si>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</si>
  <si>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</si>
  <si>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</si>
  <si>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</si>
  <si>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</si>
  <si>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</si>
  <si>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</si>
  <si>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</si>
  <si>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</si>
  <si>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</si>
  <si>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</si>
  <si>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</si>
  <si>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</si>
  <si>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</si>
  <si>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</si>
  <si>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</si>
  <si>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</si>
  <si>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</si>
  <si>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</si>
  <si>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</si>
  <si>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</si>
  <si>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</si>
  <si>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</si>
  <si>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</si>
  <si>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</si>
  <si>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</si>
  <si>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</si>
  <si>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</si>
  <si>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</si>
  <si>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</si>
  <si>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</si>
  <si>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</si>
  <si>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</si>
  <si>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</si>
  <si>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</si>
  <si>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</si>
  <si>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</si>
  <si>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</si>
  <si>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</si>
  <si>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</si>
  <si>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</si>
  <si>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</si>
  <si>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</si>
  <si>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</si>
  <si>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</si>
  <si>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</si>
  <si>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</si>
  <si>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</si>
  <si>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</si>
  <si>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</si>
  <si>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</si>
  <si>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</si>
  <si>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</si>
  <si>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</si>
  <si>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</si>
  <si>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</si>
  <si>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</si>
  <si>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</si>
  <si>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</si>
  <si>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</si>
  <si>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</si>
  <si>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</si>
  <si>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</si>
  <si>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</si>
  <si>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</si>
  <si>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</si>
  <si>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</si>
  <si>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</si>
  <si>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</si>
  <si>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</si>
  <si>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</si>
  <si>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</si>
  <si>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</si>
  <si>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</si>
  <si>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</si>
  <si>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</si>
  <si>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</si>
  <si>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</si>
  <si>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</si>
  <si>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</si>
  <si>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</si>
  <si>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</si>
  <si>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</si>
  <si>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</si>
  <si>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</si>
  <si>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</si>
  <si>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</si>
  <si>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</si>
  <si>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</si>
  <si>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</si>
  <si>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</si>
  <si>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</si>
  <si>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</si>
  <si>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</si>
  <si>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</si>
  <si>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</si>
  <si>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</si>
  <si>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</si>
  <si>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</si>
  <si>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</si>
  <si>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</si>
  <si>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</si>
  <si>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</si>
  <si>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</si>
  <si>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</si>
  <si>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</si>
  <si>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</si>
  <si>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</si>
  <si>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</si>
  <si>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</si>
  <si>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</si>
  <si>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</si>
  <si>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</si>
  <si>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</si>
  <si>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</si>
  <si>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</si>
  <si>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</si>
  <si>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</si>
  <si>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</si>
  <si>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</si>
  <si>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</si>
  <si>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</si>
  <si>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</si>
  <si>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</si>
  <si>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</si>
  <si>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</si>
  <si>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</si>
  <si>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</si>
  <si>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</si>
  <si>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</si>
  <si>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</si>
  <si>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</si>
  <si>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</si>
  <si>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</si>
  <si>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</si>
  <si>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</si>
  <si>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</si>
  <si>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</si>
  <si>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</si>
  <si>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</si>
  <si>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</si>
  <si>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</si>
  <si>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</si>
  <si>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</si>
  <si>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</si>
  <si>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</si>
  <si>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</si>
  <si>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</si>
  <si>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</si>
  <si>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</si>
  <si>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</si>
  <si>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</si>
  <si>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</si>
  <si>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</si>
  <si>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</si>
  <si>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</si>
  <si>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</si>
  <si>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</si>
  <si>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</si>
  <si>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</si>
  <si>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</si>
  <si>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</si>
  <si>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</si>
  <si>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</si>
  <si>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</si>
  <si>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</si>
  <si>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</si>
  <si>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</si>
  <si>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</si>
  <si>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</si>
  <si>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</si>
  <si>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</si>
  <si>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</si>
  <si>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</si>
  <si>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</si>
  <si>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</si>
  <si>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</si>
  <si>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</si>
  <si>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</si>
  <si>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</si>
  <si>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</si>
  <si>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</si>
  <si>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</si>
  <si>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</si>
  <si>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</si>
  <si>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</si>
  <si>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</si>
  <si>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</si>
  <si>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</si>
  <si>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</si>
  <si>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</si>
  <si>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</si>
  <si>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</si>
  <si>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</si>
  <si>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</si>
  <si>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</si>
  <si>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</si>
  <si>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</si>
  <si>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</si>
  <si>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</si>
  <si>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</si>
  <si>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</si>
  <si>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</si>
  <si>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</si>
  <si>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</si>
  <si>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</si>
  <si>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</si>
  <si>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</si>
  <si>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</si>
  <si>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</si>
  <si>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</si>
  <si>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</si>
  <si>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</si>
  <si>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</si>
  <si>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</si>
  <si>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</si>
  <si>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</si>
  <si>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</si>
  <si>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</si>
  <si>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</si>
  <si>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</si>
  <si>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</si>
  <si>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</si>
  <si>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</si>
  <si>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</si>
  <si>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</si>
  <si>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</si>
  <si>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</si>
  <si>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</si>
  <si>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</si>
  <si>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</si>
  <si>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</si>
  <si>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</si>
  <si>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</si>
  <si>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</si>
  <si>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</si>
  <si>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</si>
  <si>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</si>
  <si>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</si>
  <si>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</si>
  <si>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</si>
  <si>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</si>
  <si>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</si>
  <si>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</si>
  <si>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</si>
  <si>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</si>
  <si>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</si>
  <si>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</si>
  <si>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</si>
  <si>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</si>
  <si>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</si>
  <si>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</si>
  <si>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</si>
  <si>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</si>
  <si>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</si>
  <si>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</si>
  <si>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</si>
  <si>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</si>
  <si>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</si>
  <si>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</si>
  <si>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</si>
  <si>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</si>
  <si>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</si>
  <si>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</si>
  <si>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</si>
  <si>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</si>
  <si>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</si>
  <si>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</si>
  <si>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</si>
  <si>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</si>
  <si>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</si>
  <si>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</si>
  <si>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</si>
  <si>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</si>
  <si>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</si>
  <si>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</si>
  <si>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</si>
  <si>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</si>
  <si>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</si>
  <si>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</si>
  <si>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</si>
  <si>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</si>
  <si>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</si>
  <si>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</si>
  <si>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</si>
  <si>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</si>
  <si>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</si>
  <si>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</si>
  <si>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</si>
  <si>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</si>
  <si>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</si>
  <si>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</si>
  <si>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</si>
  <si>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</si>
  <si>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</si>
  <si>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</si>
  <si>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</si>
  <si>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</si>
  <si>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</si>
  <si>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</si>
  <si>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</si>
  <si>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</si>
  <si>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</si>
  <si>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</si>
  <si>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</si>
  <si>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</si>
  <si>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</si>
  <si>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</si>
  <si>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</si>
  <si>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</si>
  <si>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</si>
  <si>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</si>
  <si>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</si>
  <si>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</si>
  <si>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</si>
  <si>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</si>
  <si>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</si>
  <si>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</si>
  <si>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</si>
  <si>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</si>
  <si>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</si>
  <si>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</si>
  <si>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</si>
  <si>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</si>
  <si>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</si>
  <si>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</si>
  <si>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</si>
  <si>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</si>
  <si>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</si>
  <si>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</si>
  <si>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</si>
  <si>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</si>
  <si>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</si>
  <si>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</si>
  <si>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</si>
  <si>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</si>
  <si>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</si>
  <si>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</si>
  <si>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</si>
  <si>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</si>
  <si>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</si>
  <si>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</si>
  <si>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</si>
  <si>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</si>
  <si>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</si>
  <si>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</si>
  <si>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</si>
  <si>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</si>
  <si>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</si>
  <si>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</si>
  <si>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</si>
  <si>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</si>
  <si>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</si>
  <si>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</si>
  <si>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</si>
  <si>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</si>
  <si>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</si>
  <si>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</si>
  <si>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</si>
  <si>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</si>
  <si>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</si>
  <si>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</si>
  <si>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</si>
  <si>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</si>
  <si>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</si>
  <si>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</si>
  <si>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</si>
  <si>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</si>
  <si>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</si>
  <si>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</si>
  <si>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</si>
  <si>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</si>
  <si>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</si>
  <si>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</si>
  <si>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</si>
  <si>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</si>
  <si>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</si>
  <si>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</si>
  <si>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</si>
  <si>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</si>
  <si>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</si>
  <si>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</si>
  <si>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</si>
  <si>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</si>
  <si>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</si>
  <si>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</si>
  <si>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</si>
  <si>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</si>
  <si>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</si>
  <si>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</si>
  <si>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</si>
  <si>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</si>
  <si>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</si>
  <si>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</si>
  <si>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</si>
  <si>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</si>
  <si>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</si>
  <si>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</si>
  <si>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</si>
  <si>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</si>
  <si>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</si>
  <si>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</si>
  <si>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</si>
  <si>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</si>
  <si>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</si>
  <si>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</si>
  <si>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</si>
  <si>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</si>
  <si>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</si>
  <si>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</si>
  <si>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</si>
  <si>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</si>
  <si>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</si>
  <si>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</si>
  <si>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</si>
  <si>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</si>
  <si>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</si>
  <si>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</si>
  <si>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</si>
  <si>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</si>
  <si>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</si>
  <si>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</si>
  <si>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</si>
  <si>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</si>
  <si>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</si>
  <si>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</si>
  <si>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</si>
  <si>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</si>
  <si>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</si>
  <si>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</si>
  <si>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</si>
  <si>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</si>
  <si>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</si>
  <si>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</si>
  <si>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</si>
  <si>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</si>
  <si>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</si>
  <si>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</si>
  <si>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</si>
  <si>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</si>
  <si>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</si>
  <si>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</si>
  <si>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</si>
  <si>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</si>
  <si>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</si>
  <si>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</si>
  <si>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</si>
  <si>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</si>
  <si>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</si>
  <si>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</si>
  <si>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</si>
  <si>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</si>
  <si>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</si>
  <si>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</si>
  <si>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</si>
  <si>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</si>
  <si>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</si>
  <si>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</si>
  <si>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</si>
  <si>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</si>
  <si>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</si>
  <si>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</si>
  <si>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</si>
  <si>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</si>
  <si>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</si>
  <si>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</si>
  <si>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</si>
  <si>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</si>
  <si>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</si>
  <si>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</si>
  <si>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</si>
  <si>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</si>
  <si>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</si>
  <si>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</si>
  <si>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</si>
  <si>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</si>
  <si>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</si>
  <si>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</si>
  <si>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</si>
  <si>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</si>
  <si>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</si>
  <si>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</si>
  <si>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</si>
  <si>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</si>
  <si>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</si>
  <si>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</si>
  <si>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</si>
  <si>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</si>
  <si>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</si>
  <si>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</si>
  <si>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</si>
  <si>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</si>
  <si>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</si>
  <si>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</si>
  <si>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</si>
  <si>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</si>
  <si>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</si>
  <si>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</si>
  <si>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</si>
  <si>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</si>
  <si>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</si>
  <si>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</si>
  <si>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</si>
  <si>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</si>
  <si>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</si>
  <si>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</si>
  <si>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</si>
  <si>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</si>
  <si>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</si>
  <si>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</si>
  <si>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</si>
  <si>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</si>
  <si>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</si>
  <si>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</si>
  <si>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</si>
  <si>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</si>
  <si>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</si>
  <si>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</si>
  <si>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</si>
  <si>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</si>
  <si>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</si>
  <si>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</si>
  <si>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</si>
  <si>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</si>
  <si>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</si>
  <si>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</si>
  <si>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</si>
  <si>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</si>
  <si>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</si>
  <si>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</si>
  <si>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</si>
  <si>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</si>
  <si>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</si>
  <si>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</si>
  <si>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</si>
  <si>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</si>
  <si>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</si>
  <si>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</si>
  <si>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</si>
  <si>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</si>
  <si>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</si>
  <si>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</si>
  <si>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</si>
  <si>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</si>
  <si>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</si>
  <si>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</si>
  <si>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</si>
  <si>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</si>
  <si>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</si>
  <si>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</si>
  <si>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</si>
  <si>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</si>
  <si>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</si>
  <si>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</si>
  <si>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</si>
  <si>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</si>
  <si>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</si>
  <si>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</si>
  <si>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</si>
  <si>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</si>
  <si>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</si>
  <si>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</si>
  <si>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</si>
  <si>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</si>
  <si>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</si>
  <si>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</si>
  <si>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</si>
  <si>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</si>
  <si>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</si>
  <si>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</si>
  <si>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</si>
  <si>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</si>
  <si>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</si>
  <si>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</si>
  <si>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</si>
  <si>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</si>
  <si>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</si>
  <si>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</si>
  <si>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</si>
  <si>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</si>
  <si>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</si>
  <si>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</si>
  <si>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</si>
  <si>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</si>
  <si>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</si>
  <si>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</si>
  <si>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</si>
  <si>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</si>
  <si>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</si>
  <si>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</si>
  <si>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</si>
  <si>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</si>
  <si>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</si>
  <si>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</si>
  <si>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</si>
  <si>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</si>
  <si>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</si>
  <si>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</si>
  <si>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</si>
  <si>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</si>
  <si>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</si>
  <si>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</si>
  <si>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</si>
  <si>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</si>
  <si>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</si>
  <si>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</si>
  <si>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</si>
  <si>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</si>
  <si>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</si>
  <si>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</si>
  <si>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</si>
  <si>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</si>
  <si>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</si>
  <si>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</si>
  <si>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</si>
  <si>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</si>
  <si>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</si>
  <si>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</si>
  <si>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</si>
  <si>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</si>
  <si>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</si>
  <si>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</si>
  <si>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</si>
  <si>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</si>
  <si>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</si>
  <si>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</si>
  <si>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</si>
  <si>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</si>
  <si>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</si>
  <si>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</si>
  <si>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</si>
  <si>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</si>
  <si>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</si>
  <si>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</si>
  <si>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</si>
  <si>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</si>
  <si>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</si>
  <si>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</si>
  <si>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</si>
  <si>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</si>
  <si>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</si>
  <si>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</si>
  <si>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</si>
  <si>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</si>
  <si>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</si>
  <si>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</si>
  <si>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</si>
  <si>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</si>
  <si>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</si>
  <si>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</si>
  <si>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</si>
  <si>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</si>
  <si>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</si>
  <si>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</si>
  <si>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</si>
  <si>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</si>
  <si>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</si>
  <si>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</si>
  <si>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</si>
  <si>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</si>
  <si>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</si>
  <si>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</si>
  <si>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</si>
  <si>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</si>
  <si>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</si>
  <si>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</si>
  <si>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</si>
  <si>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</si>
  <si>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</si>
  <si>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</si>
  <si>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</si>
  <si>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</si>
  <si>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</si>
  <si>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</si>
  <si>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</si>
  <si>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</si>
  <si>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</si>
  <si>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</si>
  <si>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</si>
  <si>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</si>
  <si>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</si>
  <si>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</si>
  <si>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</si>
  <si>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</si>
  <si>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</si>
  <si>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</si>
  <si>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</si>
  <si>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</si>
  <si>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</si>
  <si>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</si>
  <si>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</si>
  <si>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</si>
  <si>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</si>
  <si>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</si>
  <si>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</si>
  <si>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</si>
  <si>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</si>
  <si>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</si>
  <si>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</si>
  <si>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</si>
  <si>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</si>
  <si>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</si>
  <si>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</si>
  <si>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</si>
  <si>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</si>
  <si>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</si>
  <si>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</si>
  <si>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</si>
  <si>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</si>
  <si>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</si>
  <si>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</si>
  <si>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</si>
  <si>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</si>
  <si>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</si>
  <si>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</si>
  <si>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</si>
  <si>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</si>
  <si>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</si>
  <si>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</si>
  <si>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</si>
  <si>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</si>
  <si>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</si>
  <si>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</si>
  <si>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</si>
  <si>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</si>
  <si>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</si>
  <si>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</si>
  <si>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</si>
  <si>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</si>
  <si>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</si>
  <si>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</si>
  <si>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</si>
  <si>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</si>
  <si>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</si>
  <si>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</si>
  <si>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</si>
  <si>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</si>
  <si>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</si>
  <si>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</si>
  <si>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</si>
  <si>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</si>
  <si>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</si>
  <si>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</si>
  <si>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</si>
  <si>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</si>
  <si>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</si>
  <si>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</si>
  <si>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</si>
  <si>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</si>
  <si>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</si>
  <si>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</si>
  <si>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</si>
  <si>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</si>
  <si>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</si>
  <si>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</si>
  <si>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</si>
  <si>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</si>
  <si>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</si>
  <si>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</si>
  <si>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</si>
  <si>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</si>
  <si>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</si>
  <si>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</si>
  <si>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</si>
  <si>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</si>
  <si>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</si>
  <si>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</si>
  <si>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</si>
  <si>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</si>
  <si>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</si>
  <si>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</si>
  <si>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</si>
  <si>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</si>
  <si>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</si>
  <si>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</si>
  <si>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</si>
  <si>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</si>
  <si>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</si>
  <si>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</si>
  <si>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</si>
  <si>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</si>
  <si>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</si>
  <si>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</si>
  <si>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</si>
  <si>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</si>
  <si>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</si>
  <si>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</si>
  <si>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</si>
  <si>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</si>
  <si>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</si>
  <si>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</si>
  <si>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</si>
  <si>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</si>
  <si>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</si>
  <si>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</si>
  <si>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</si>
  <si>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</si>
  <si>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</si>
  <si>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</si>
  <si>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</si>
  <si>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</si>
  <si>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</si>
  <si>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</si>
  <si>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</si>
  <si>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</si>
  <si>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</si>
  <si>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</si>
  <si>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</si>
  <si>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</si>
  <si>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</si>
  <si>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</si>
  <si>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</si>
  <si>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</si>
  <si>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</si>
  <si>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</si>
  <si>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</si>
  <si>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</si>
  <si>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</si>
  <si>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</si>
  <si>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</si>
  <si>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</si>
  <si>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</si>
  <si>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</si>
  <si>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</si>
  <si>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</si>
  <si>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</si>
  <si>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</si>
  <si>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</si>
  <si>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</si>
  <si>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</si>
  <si>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</si>
  <si>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</si>
  <si>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</si>
  <si>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</si>
  <si>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</si>
  <si>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</si>
  <si>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</si>
  <si>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</si>
  <si>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</si>
  <si>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</si>
  <si>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</si>
  <si>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</si>
  <si>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</si>
  <si>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</si>
  <si>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</si>
  <si>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</si>
  <si>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</si>
  <si>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</si>
  <si>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</si>
  <si>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</si>
  <si>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</si>
  <si>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</si>
  <si>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</si>
  <si>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</si>
  <si>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</si>
  <si>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</si>
  <si>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</si>
  <si>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</si>
  <si>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</si>
  <si>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</si>
  <si>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</si>
  <si>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</si>
  <si>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</si>
  <si>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</si>
  <si>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</si>
  <si>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</si>
  <si>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</si>
  <si>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</si>
  <si>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</si>
  <si>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</si>
  <si>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</si>
  <si>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</si>
  <si>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</si>
  <si>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</si>
  <si>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</si>
  <si>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</si>
  <si>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</si>
  <si>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</si>
  <si>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</si>
  <si>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</si>
  <si>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</si>
  <si>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</si>
  <si>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</si>
  <si>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</si>
  <si>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</si>
  <si>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</si>
  <si>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</si>
  <si>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</si>
  <si>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</si>
  <si>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</si>
  <si>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</si>
  <si>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</si>
  <si>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</si>
  <si>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</si>
  <si>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</si>
  <si>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</si>
  <si>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</si>
  <si>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</si>
  <si>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</si>
  <si>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</si>
  <si>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</si>
  <si>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</si>
  <si>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</si>
  <si>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</si>
  <si>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</si>
  <si>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</si>
  <si>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</si>
  <si>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</si>
  <si>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</si>
  <si>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</si>
  <si>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</si>
  <si>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</si>
  <si>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</si>
  <si>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</si>
  <si>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</si>
  <si>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</si>
  <si>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</si>
  <si>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</si>
  <si>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</si>
  <si>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</si>
  <si>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</si>
  <si>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</si>
  <si>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</si>
  <si>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</si>
  <si>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</si>
  <si>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</si>
  <si>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</si>
  <si>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</si>
  <si>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</si>
  <si>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</si>
  <si>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</si>
  <si>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</si>
  <si>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</si>
  <si>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</si>
  <si>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</si>
  <si>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</si>
  <si>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</si>
  <si>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</si>
  <si>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</si>
  <si>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</si>
  <si>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</si>
  <si>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</si>
  <si>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</si>
  <si>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</si>
  <si>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</si>
  <si>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</si>
  <si>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</si>
  <si>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</si>
  <si>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</si>
  <si>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</si>
  <si>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</si>
  <si>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</si>
  <si>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</si>
  <si>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</si>
  <si>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</si>
  <si>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</si>
  <si>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</si>
  <si>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</si>
  <si>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</si>
  <si>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</si>
  <si>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</si>
  <si>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</si>
  <si>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</si>
  <si>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</si>
  <si>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</si>
  <si>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</si>
  <si>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</si>
  <si>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</si>
  <si>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</si>
  <si>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</si>
  <si>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</si>
  <si>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</si>
  <si>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</si>
  <si>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</si>
  <si>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</si>
  <si>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</si>
  <si>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</si>
  <si>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</si>
  <si>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</si>
  <si>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</si>
  <si>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</si>
  <si>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</si>
  <si>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</si>
  <si>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</si>
  <si>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</si>
  <si>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</si>
  <si>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</si>
  <si>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</si>
  <si>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</si>
  <si>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</si>
  <si>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</si>
  <si>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</si>
  <si>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</si>
  <si>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</si>
  <si>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</si>
  <si>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</si>
  <si>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</si>
  <si>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</si>
  <si>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</si>
  <si>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</si>
  <si>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</si>
  <si>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</si>
  <si>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</si>
  <si>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</si>
  <si>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</si>
  <si>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</si>
  <si>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</si>
  <si>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</si>
  <si>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</si>
  <si>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</si>
  <si>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</si>
  <si>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</si>
  <si>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</si>
  <si>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</si>
  <si>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</si>
  <si>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</si>
  <si>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</si>
  <si>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</si>
  <si>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</si>
  <si>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</si>
  <si>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</si>
  <si>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</si>
  <si>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</si>
  <si>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</si>
  <si>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</si>
  <si>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</si>
  <si>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</si>
  <si>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</si>
  <si>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</si>
  <si>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</si>
  <si>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</si>
  <si>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</si>
  <si>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</si>
  <si>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</si>
  <si>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</si>
  <si>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</si>
  <si>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</si>
  <si>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</si>
  <si>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</si>
  <si>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</si>
  <si>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</si>
  <si>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</si>
  <si>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</si>
  <si>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</si>
  <si>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</si>
  <si>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</si>
  <si>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</si>
  <si>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</si>
  <si>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</si>
  <si>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</si>
  <si>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</si>
  <si>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</si>
  <si>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</si>
  <si>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</si>
  <si>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</si>
  <si>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</si>
  <si>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</si>
  <si>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</si>
  <si>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</si>
  <si>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</si>
  <si>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</si>
  <si>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</si>
  <si>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</si>
  <si>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</si>
  <si>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</si>
  <si>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</si>
  <si>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</si>
  <si>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</si>
  <si>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</si>
  <si>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</si>
  <si>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</si>
  <si>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</si>
  <si>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</si>
  <si>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</si>
  <si>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</si>
  <si>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</si>
  <si>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</si>
  <si>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</si>
  <si>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</si>
  <si>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</si>
  <si>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</si>
  <si>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</si>
  <si>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</si>
  <si>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</si>
  <si>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</si>
  <si>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</si>
  <si>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</si>
  <si>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</si>
  <si>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</si>
  <si>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</si>
  <si>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</si>
  <si>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</si>
  <si>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</si>
  <si>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</si>
  <si>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</si>
  <si>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</si>
  <si>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</si>
  <si>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</si>
  <si>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</si>
  <si>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</si>
  <si>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</si>
  <si>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</si>
  <si>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</si>
  <si>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</si>
  <si>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</si>
  <si>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</si>
  <si>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</si>
  <si>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</si>
  <si>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</si>
  <si>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</si>
  <si>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</si>
  <si>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</si>
  <si>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</si>
  <si>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</si>
  <si>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</si>
  <si>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</si>
  <si>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</si>
  <si>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</si>
  <si>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</si>
  <si>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</si>
  <si>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</si>
  <si>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</si>
  <si>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</si>
  <si>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</si>
  <si>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</si>
  <si>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</si>
  <si>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</si>
  <si>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</si>
  <si>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</si>
  <si>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</si>
  <si>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</si>
  <si>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</si>
  <si>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</si>
  <si>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</si>
  <si>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</si>
  <si>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</si>
  <si>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</si>
  <si>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</si>
  <si>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</si>
  <si>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</si>
  <si>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</si>
  <si>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</si>
  <si>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</si>
  <si>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</si>
  <si>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</si>
  <si>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</si>
  <si>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</si>
  <si>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</si>
  <si>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</si>
  <si>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</si>
  <si>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</si>
  <si>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</si>
  <si>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</si>
  <si>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</si>
  <si>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</si>
  <si>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</si>
  <si>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</si>
  <si>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</si>
  <si>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</si>
  <si>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</si>
  <si>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</si>
  <si>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</si>
  <si>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</si>
  <si>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</si>
  <si>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</si>
  <si>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</si>
  <si>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</si>
  <si>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</si>
  <si>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</si>
  <si>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</si>
  <si>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</si>
  <si>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</si>
  <si>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</si>
  <si>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</si>
  <si>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</si>
  <si>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</si>
  <si>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</si>
  <si>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</si>
  <si>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</si>
  <si>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</si>
  <si>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</si>
  <si>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</si>
  <si>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</si>
  <si>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</si>
  <si>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</si>
  <si>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</si>
  <si>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</si>
  <si>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</si>
  <si>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</si>
  <si>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</si>
  <si>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</si>
  <si>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</si>
  <si>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</si>
  <si>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</si>
  <si>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</si>
  <si>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</si>
  <si>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</si>
  <si>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</si>
  <si>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</si>
  <si>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</si>
  <si>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</si>
  <si>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</si>
  <si>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</si>
  <si>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</si>
  <si>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</si>
  <si>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</si>
  <si>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</si>
  <si>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</si>
  <si>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</si>
  <si>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</si>
  <si>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</si>
  <si>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</si>
  <si>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</si>
  <si>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</si>
  <si>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</si>
  <si>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</si>
  <si>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</si>
  <si>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</si>
  <si>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</si>
  <si>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</si>
  <si>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</si>
  <si>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</si>
  <si>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</si>
  <si>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</si>
  <si>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</si>
  <si>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</si>
  <si>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</si>
  <si>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</si>
  <si>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</si>
  <si>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</si>
  <si>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</si>
  <si>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</si>
  <si>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</si>
  <si>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</si>
  <si>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</si>
  <si>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</si>
  <si>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</si>
  <si>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</si>
  <si>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</si>
  <si>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</si>
  <si>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</si>
  <si>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</si>
  <si>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</si>
  <si>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</si>
  <si>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</si>
  <si>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</si>
  <si>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</si>
  <si>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</si>
  <si>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</si>
  <si>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</si>
  <si>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</si>
  <si>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</si>
  <si>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</si>
  <si>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</si>
  <si>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</si>
  <si>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</si>
  <si>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</si>
  <si>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</si>
  <si>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</si>
  <si>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</si>
  <si>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</si>
  <si>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</si>
  <si>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</si>
  <si>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</si>
  <si>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</si>
  <si>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</si>
  <si>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</si>
  <si>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</si>
  <si>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</si>
  <si>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</si>
  <si>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</si>
  <si>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</si>
  <si>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</si>
  <si>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</si>
  <si>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</si>
  <si>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</si>
  <si>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</si>
  <si>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</si>
  <si>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</si>
  <si>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</si>
  <si>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</si>
  <si>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</si>
  <si>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</si>
  <si>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</si>
  <si>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</si>
  <si>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</si>
  <si>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</si>
  <si>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</si>
  <si>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</si>
  <si>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</si>
  <si>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</si>
  <si>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</si>
  <si>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</si>
  <si>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</si>
  <si>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</si>
  <si>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</si>
  <si>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</si>
  <si>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</si>
  <si>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</si>
  <si>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</si>
  <si>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</si>
  <si>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</si>
  <si>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</si>
  <si>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</si>
  <si>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</si>
  <si>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</si>
  <si>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</si>
  <si>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</si>
  <si>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</si>
  <si>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</si>
  <si>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</si>
  <si>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</si>
  <si>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</si>
  <si>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</si>
  <si>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</si>
  <si>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</si>
  <si>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</si>
  <si>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</si>
  <si>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</si>
  <si>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</si>
  <si>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</si>
  <si>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</si>
  <si>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</si>
  <si>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</si>
  <si>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</si>
  <si>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</si>
  <si>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</si>
  <si>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</si>
  <si>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</si>
  <si>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</si>
  <si>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</si>
  <si>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</si>
  <si>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</si>
  <si>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</si>
  <si>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</si>
  <si>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</si>
  <si>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</si>
  <si>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</si>
  <si>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</si>
  <si>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</si>
  <si>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</si>
  <si>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</si>
  <si>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</si>
  <si>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</si>
  <si>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</si>
  <si>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</si>
  <si>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</si>
  <si>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</si>
  <si>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</si>
  <si>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</si>
  <si>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</si>
  <si>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</si>
  <si>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</si>
  <si>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</si>
  <si>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</si>
  <si>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</si>
  <si>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</si>
  <si>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</si>
  <si>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</si>
  <si>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</si>
  <si>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</si>
  <si>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</si>
  <si>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</si>
  <si>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</si>
  <si>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</si>
  <si>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</si>
  <si>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</si>
  <si>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</si>
  <si>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</si>
  <si>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</si>
  <si>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</si>
  <si>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</si>
  <si>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</si>
  <si>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</si>
  <si>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</si>
  <si>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</si>
  <si>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</si>
  <si>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</si>
  <si>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</si>
  <si>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</si>
  <si>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</si>
  <si>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</si>
  <si>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</si>
  <si>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</si>
  <si>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</si>
  <si>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</si>
  <si>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</si>
  <si>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</si>
  <si>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</si>
  <si>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</si>
  <si>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</si>
  <si>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</si>
  <si>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</si>
  <si>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</si>
  <si>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</si>
  <si>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</si>
  <si>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</si>
  <si>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</si>
  <si>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</si>
  <si>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</si>
  <si>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</si>
  <si>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</si>
  <si>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</si>
  <si>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</si>
  <si>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</si>
  <si>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</si>
  <si>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</si>
  <si>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</si>
  <si>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</si>
  <si>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</si>
  <si>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</si>
  <si>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</si>
  <si>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</si>
  <si>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</si>
  <si>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</si>
  <si>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</si>
  <si>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</si>
  <si>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</si>
  <si>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</si>
  <si>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</si>
  <si>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</si>
  <si>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</si>
  <si>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</si>
  <si>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</si>
  <si>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</si>
  <si>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</si>
  <si>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</si>
  <si>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</si>
  <si>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</si>
  <si>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</si>
  <si>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</si>
  <si>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</si>
  <si>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</si>
  <si>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</si>
  <si>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</si>
  <si>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</si>
  <si>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</si>
  <si>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</si>
  <si>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</si>
  <si>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</si>
  <si>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</si>
  <si>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</si>
  <si>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</si>
  <si>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</si>
  <si>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</si>
  <si>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</si>
  <si>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</si>
  <si>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</si>
  <si>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</si>
  <si>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</si>
  <si>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</si>
  <si>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</si>
  <si>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</si>
  <si>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</si>
  <si>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</si>
  <si>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</si>
  <si>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</si>
  <si>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</si>
  <si>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</si>
  <si>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</si>
  <si>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</si>
  <si>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</si>
  <si>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</si>
  <si>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</si>
  <si>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</si>
  <si>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</si>
  <si>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</si>
  <si>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</si>
  <si>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</si>
  <si>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</si>
  <si>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</si>
  <si>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</si>
  <si>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</si>
  <si>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</si>
  <si>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</si>
  <si>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</si>
  <si>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</si>
  <si>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</si>
  <si>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</si>
  <si>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</si>
  <si>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</si>
  <si>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</si>
  <si>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</si>
  <si>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</si>
  <si>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</si>
  <si>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</si>
  <si>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</si>
  <si>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</si>
  <si>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</si>
  <si>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</si>
  <si>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</si>
  <si>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</si>
  <si>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</si>
  <si>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</si>
  <si>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</si>
  <si>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</si>
  <si>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</si>
  <si>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</si>
  <si>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</si>
  <si>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</si>
  <si>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</si>
  <si>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</si>
  <si>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</si>
  <si>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</si>
  <si>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</si>
  <si>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</si>
  <si>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</si>
  <si>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</si>
  <si>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</si>
  <si>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</si>
  <si>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</si>
  <si>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</si>
  <si>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</si>
  <si>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</si>
  <si>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</si>
  <si>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</si>
  <si>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</si>
  <si>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</si>
  <si>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</si>
  <si>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</si>
  <si>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</si>
  <si>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</si>
  <si>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</si>
  <si>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</si>
  <si>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</si>
  <si>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</si>
  <si>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</si>
  <si>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</si>
  <si>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</si>
  <si>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</si>
  <si>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</si>
  <si>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</si>
  <si>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</si>
  <si>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</si>
  <si>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</si>
  <si>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</si>
  <si>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</si>
  <si>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</si>
  <si>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</si>
  <si>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</si>
  <si>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</si>
  <si>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</si>
  <si>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</si>
  <si>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</si>
  <si>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</si>
  <si>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</si>
  <si>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</si>
  <si>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</si>
  <si>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</si>
  <si>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</si>
  <si>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</si>
  <si>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</si>
  <si>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</si>
  <si>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</si>
  <si>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</si>
  <si>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</si>
  <si>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</si>
  <si>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</si>
  <si>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</si>
  <si>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</si>
  <si>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</si>
  <si>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</si>
  <si>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</si>
  <si>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</si>
  <si>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</si>
  <si>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</si>
  <si>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</si>
  <si>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</si>
  <si>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</si>
  <si>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</si>
  <si>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</si>
  <si>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</si>
  <si>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</si>
  <si>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</si>
  <si>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</si>
  <si>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</si>
  <si>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</si>
  <si>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</si>
  <si>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</si>
  <si>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</si>
  <si>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</si>
  <si>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</si>
  <si>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</si>
  <si>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</si>
  <si>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</si>
  <si>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</si>
  <si>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</si>
  <si>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</si>
  <si>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</si>
  <si>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</si>
  <si>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</si>
  <si>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</si>
  <si>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</si>
  <si>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</si>
  <si>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</si>
  <si>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</si>
  <si>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</si>
  <si>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</si>
  <si>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</si>
  <si>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</si>
  <si>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</si>
  <si>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</si>
  <si>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</si>
  <si>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</si>
  <si>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</si>
  <si>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</si>
  <si>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</si>
  <si>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</si>
  <si>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</si>
  <si>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</si>
  <si>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</si>
  <si>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</si>
  <si>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</si>
  <si>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</si>
  <si>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</si>
  <si>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</si>
  <si>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</si>
  <si>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</si>
  <si>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</si>
  <si>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</si>
  <si>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</si>
  <si>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</si>
  <si>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</si>
  <si>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</si>
  <si>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</si>
  <si>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</si>
  <si>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</si>
  <si>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</si>
  <si>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</si>
  <si>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</si>
  <si>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</si>
  <si>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</si>
  <si>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</si>
  <si>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</si>
  <si>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</si>
  <si>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</si>
  <si>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</si>
  <si>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</si>
  <si>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</si>
  <si>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</si>
  <si>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</si>
  <si>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</si>
  <si>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</si>
  <si>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</si>
  <si>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</si>
  <si>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</si>
  <si>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</si>
  <si>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</si>
  <si>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</si>
  <si>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</si>
  <si>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</si>
  <si>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</si>
  <si>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</si>
  <si>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</si>
  <si>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</si>
  <si>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</si>
  <si>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</si>
  <si>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</si>
  <si>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</si>
  <si>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</si>
  <si>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</si>
  <si>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</si>
  <si>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</si>
  <si>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</si>
  <si>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</si>
  <si>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</si>
  <si>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</si>
  <si>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</si>
  <si>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</si>
  <si>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</si>
  <si>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</si>
  <si>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</si>
  <si>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</si>
  <si>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</si>
  <si>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</si>
  <si>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</si>
  <si>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</si>
  <si>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</si>
  <si>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</si>
  <si>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</si>
  <si>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</si>
  <si>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</si>
  <si>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</si>
  <si>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</si>
  <si>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</si>
  <si>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</si>
  <si>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</si>
  <si>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</si>
  <si>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</si>
  <si>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</si>
  <si>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</si>
  <si>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</si>
  <si>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</si>
  <si>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</si>
  <si>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</si>
  <si>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</si>
  <si>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</si>
  <si>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</si>
  <si>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</si>
  <si>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</si>
  <si>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</si>
  <si>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</si>
  <si>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</si>
  <si>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</si>
  <si>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</si>
  <si>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</si>
  <si>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</si>
  <si>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</si>
  <si>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</si>
  <si>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</si>
  <si>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</si>
  <si>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</si>
  <si>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</si>
  <si>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</si>
  <si>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</si>
  <si>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</si>
  <si>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</si>
  <si>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</si>
  <si>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</si>
  <si>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</si>
  <si>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</si>
  <si>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</si>
  <si>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</si>
  <si>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</si>
  <si>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</si>
  <si>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</si>
  <si>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</si>
  <si>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</si>
  <si>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</si>
  <si>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</si>
  <si>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</si>
  <si>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</si>
  <si>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</si>
  <si>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</si>
  <si>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</si>
  <si>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</si>
  <si>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</si>
  <si>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</si>
  <si>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</si>
  <si>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</si>
  <si>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</si>
  <si>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</si>
  <si>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</si>
  <si>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</si>
  <si>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</si>
  <si>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</si>
  <si>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</si>
  <si>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</si>
  <si>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</si>
  <si>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</si>
  <si>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</si>
  <si>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</si>
  <si>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</si>
  <si>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</si>
  <si>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</si>
  <si>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</si>
  <si>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</si>
  <si>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</si>
  <si>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</si>
  <si>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</si>
  <si>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</si>
  <si>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</si>
  <si>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</si>
  <si>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</si>
  <si>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</si>
  <si>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</si>
  <si>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</si>
  <si>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</si>
  <si>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</si>
  <si>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</si>
  <si>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</si>
  <si>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</si>
  <si>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</si>
  <si>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</si>
  <si>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</si>
  <si>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</si>
  <si>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</si>
  <si>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</si>
  <si>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</si>
  <si>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</si>
  <si>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</si>
  <si>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</si>
  <si>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</si>
  <si>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</si>
  <si>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</si>
  <si>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</si>
  <si>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</si>
  <si>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</si>
  <si>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</si>
  <si>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</si>
  <si>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</si>
  <si>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</si>
  <si>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</si>
  <si>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</si>
  <si>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</si>
  <si>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</si>
  <si>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</si>
  <si>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</si>
  <si>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</si>
  <si>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</si>
  <si>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</si>
  <si>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</si>
  <si>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</si>
  <si>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</si>
  <si>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</si>
  <si>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</si>
  <si>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</si>
  <si>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</si>
  <si>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</si>
  <si>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</si>
  <si>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</si>
  <si>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</si>
  <si>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</si>
  <si>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</si>
  <si>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</si>
  <si>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</si>
  <si>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</si>
  <si>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</si>
  <si>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</si>
  <si>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</si>
  <si>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</si>
  <si>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</si>
  <si>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</si>
  <si>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</si>
  <si>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</si>
  <si>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</si>
  <si>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</si>
  <si>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</si>
  <si>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</si>
  <si>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</si>
  <si>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</si>
  <si>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</si>
  <si>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</si>
  <si>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</si>
  <si>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</si>
  <si>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</si>
  <si>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</si>
  <si>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</si>
  <si>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</si>
  <si>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</si>
  <si>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</si>
  <si>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</si>
  <si>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</si>
  <si>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</si>
  <si>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</si>
  <si>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</si>
  <si>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</si>
  <si>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</si>
  <si>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</si>
  <si>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</si>
  <si>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</si>
  <si>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</si>
  <si>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</si>
  <si>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</si>
  <si>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</si>
  <si>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</si>
  <si>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</si>
  <si>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</si>
  <si>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</si>
  <si>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</si>
  <si>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</si>
  <si>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</si>
  <si>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</si>
  <si>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</si>
  <si>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</si>
  <si>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</si>
  <si>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</si>
  <si>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</si>
  <si>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</si>
  <si>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</si>
  <si>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</si>
  <si>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</si>
  <si>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</si>
  <si>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</si>
  <si>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</si>
  <si>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</si>
  <si>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</si>
  <si>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</si>
  <si>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</si>
  <si>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</si>
  <si>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</si>
  <si>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</si>
  <si>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</si>
  <si>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</si>
  <si>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</si>
  <si>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</si>
  <si>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</si>
  <si>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</si>
  <si>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</si>
  <si>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</si>
  <si>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</si>
  <si>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</si>
  <si>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</si>
  <si>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</si>
  <si>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</si>
  <si>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</si>
  <si>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</si>
  <si>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</si>
  <si>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</si>
  <si>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</si>
  <si>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</si>
  <si>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</si>
  <si>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</si>
  <si>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</si>
  <si>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</si>
  <si>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</si>
  <si>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</si>
  <si>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</si>
  <si>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</si>
  <si>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</si>
  <si>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</si>
  <si>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</si>
  <si>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</si>
  <si>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</si>
  <si>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</si>
  <si>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</si>
  <si>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</si>
  <si>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</si>
  <si>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</si>
  <si>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</si>
  <si>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</si>
  <si>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</si>
  <si>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</si>
  <si>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</si>
  <si>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</si>
  <si>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</si>
  <si>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</si>
  <si>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</si>
  <si>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</si>
  <si>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</si>
  <si>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</si>
  <si>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</si>
  <si>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</si>
  <si>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</si>
  <si>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</si>
  <si>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</si>
  <si>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</si>
  <si>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</si>
  <si>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</si>
  <si>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</si>
  <si>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</si>
  <si>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</si>
  <si>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</si>
  <si>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</si>
  <si>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</si>
  <si>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</si>
  <si>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</si>
  <si>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</si>
  <si>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</si>
  <si>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</si>
  <si>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</si>
  <si>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</si>
  <si>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</si>
  <si>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</si>
  <si>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</si>
  <si>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</si>
  <si>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</si>
  <si>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</si>
  <si>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</si>
  <si>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</si>
  <si>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</si>
  <si>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</si>
  <si>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</si>
  <si>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</si>
  <si>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</si>
  <si>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</si>
  <si>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</si>
  <si>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</si>
  <si>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</si>
  <si>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</si>
  <si>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</si>
  <si>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</si>
  <si>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</si>
  <si>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</si>
  <si>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</si>
  <si>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</si>
  <si>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</si>
  <si>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</si>
  <si>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</si>
  <si>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</si>
  <si>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</si>
  <si>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</si>
  <si>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</si>
  <si>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</si>
  <si>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</si>
  <si>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</si>
  <si>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</si>
  <si>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</si>
  <si>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</si>
  <si>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</si>
  <si>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</si>
  <si>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</si>
  <si>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</si>
  <si>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</si>
  <si>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</si>
  <si>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</si>
  <si>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</si>
  <si>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</si>
  <si>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</si>
  <si>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</si>
  <si>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</si>
  <si>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</si>
  <si>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</si>
  <si>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</si>
  <si>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</si>
  <si>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</si>
  <si>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</si>
  <si>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</si>
  <si>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</si>
  <si>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</si>
  <si>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</si>
  <si>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</si>
  <si>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</si>
  <si>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</si>
  <si>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</si>
  <si>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</si>
  <si>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</si>
  <si>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</si>
  <si>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</si>
  <si>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</si>
  <si>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</si>
  <si>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</si>
  <si>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</si>
  <si>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</si>
  <si>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</si>
  <si>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</si>
  <si>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</si>
  <si>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</si>
  <si>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</si>
  <si>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</si>
  <si>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</si>
  <si>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</si>
  <si>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</si>
  <si>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</si>
  <si>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</si>
  <si>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</si>
  <si>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</si>
  <si>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</si>
  <si>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</si>
  <si>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</si>
  <si>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</si>
  <si>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</si>
  <si>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</si>
  <si>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</si>
  <si>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</si>
  <si>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</si>
  <si>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</si>
  <si>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</si>
  <si>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</si>
  <si>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</si>
  <si>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</si>
  <si>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</si>
  <si>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</si>
  <si>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</si>
  <si>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</si>
  <si>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</si>
  <si>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</si>
  <si>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</si>
  <si>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</si>
  <si>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</si>
  <si>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</si>
  <si>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</si>
  <si>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</si>
  <si>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</si>
  <si>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</si>
  <si>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</si>
  <si>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</si>
  <si>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</si>
  <si>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</si>
  <si>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</si>
  <si>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</si>
  <si>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</si>
  <si>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</si>
  <si>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</si>
  <si>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</si>
  <si>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</si>
  <si>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</si>
  <si>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</si>
  <si>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</si>
  <si>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</si>
  <si>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</si>
  <si>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</si>
  <si>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</si>
  <si>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</si>
  <si>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</si>
  <si>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</si>
  <si>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</si>
  <si>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</si>
  <si>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</si>
  <si>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</si>
  <si>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</si>
  <si>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</si>
  <si>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</si>
  <si>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</si>
  <si>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</si>
  <si>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</si>
  <si>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</si>
  <si>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</si>
  <si>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</si>
  <si>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</si>
  <si>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</si>
  <si>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</si>
  <si>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</si>
  <si>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</si>
  <si>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</si>
  <si>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</si>
  <si>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</si>
  <si>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</si>
  <si>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</si>
  <si>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</si>
  <si>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</si>
  <si>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</si>
  <si>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</si>
  <si>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</si>
  <si>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</si>
  <si>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</si>
  <si>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</si>
  <si>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</si>
  <si>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</si>
  <si>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</si>
  <si>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</si>
  <si>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</si>
  <si>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</si>
  <si>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</si>
  <si>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</si>
  <si>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</si>
  <si>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</si>
  <si>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</si>
  <si>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</si>
  <si>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</si>
  <si>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</si>
  <si>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</si>
  <si>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</si>
  <si>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</si>
  <si>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</si>
  <si>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</si>
  <si>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</si>
  <si>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</si>
  <si>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</si>
  <si>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</si>
  <si>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</si>
  <si>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</si>
  <si>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</si>
  <si>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</si>
  <si>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</si>
  <si>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</si>
  <si>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</si>
  <si>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</si>
  <si>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</si>
  <si>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</si>
  <si>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</si>
  <si>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</si>
  <si>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</si>
  <si>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</si>
  <si>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</si>
  <si>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</si>
  <si>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</si>
  <si>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</si>
  <si>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</si>
  <si>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</si>
  <si>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</si>
  <si>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</si>
  <si>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</si>
  <si>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</si>
  <si>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</si>
  <si>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</si>
  <si>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</si>
  <si>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</si>
  <si>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</si>
  <si>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</si>
  <si>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</si>
  <si>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</si>
  <si>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</si>
  <si>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</si>
  <si>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</si>
  <si>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</si>
  <si>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</si>
  <si>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</si>
  <si>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</si>
  <si>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</si>
  <si>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</si>
  <si>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</si>
  <si>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</si>
  <si>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</si>
  <si>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</si>
  <si>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</si>
  <si>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</si>
  <si>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</si>
  <si>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</si>
  <si>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</si>
  <si>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</si>
  <si>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</si>
  <si>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</si>
  <si>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</si>
  <si>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</si>
  <si>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</si>
  <si>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</si>
  <si>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</si>
  <si>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</si>
  <si>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</si>
  <si>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</si>
  <si>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</si>
  <si>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</si>
  <si>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</si>
  <si>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</si>
  <si>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</si>
  <si>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</si>
  <si>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</si>
  <si>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</si>
  <si>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</si>
  <si>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</si>
  <si>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</si>
  <si>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</si>
  <si>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</si>
  <si>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</si>
  <si>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</si>
  <si>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</si>
  <si>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</si>
  <si>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</si>
  <si>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</si>
  <si>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</si>
  <si>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</si>
  <si>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</si>
  <si>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</si>
  <si>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</si>
  <si>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</si>
  <si>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</si>
  <si>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</si>
  <si>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</si>
  <si>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</si>
  <si>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</si>
  <si>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</si>
  <si>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</si>
  <si>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</si>
  <si>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</si>
  <si>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</si>
  <si>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</si>
  <si>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</si>
  <si>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</si>
  <si>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</si>
  <si>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</si>
  <si>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</si>
  <si>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</si>
  <si>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</si>
  <si>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</si>
  <si>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</si>
  <si>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</si>
  <si>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</si>
  <si>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</si>
  <si>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</si>
  <si>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</si>
  <si>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</si>
  <si>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</si>
  <si>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</si>
  <si>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</si>
  <si>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</si>
  <si>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</si>
  <si>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</si>
  <si>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</si>
  <si>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</si>
  <si>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</si>
  <si>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</si>
  <si>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</si>
  <si>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</si>
  <si>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</si>
  <si>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</si>
  <si>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</si>
  <si>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</si>
  <si>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</si>
  <si>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</si>
  <si>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</si>
  <si>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</si>
  <si>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</si>
  <si>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</si>
  <si>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</si>
  <si>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</si>
  <si>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</si>
  <si>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</si>
  <si>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</si>
  <si>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</si>
  <si>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</si>
  <si>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</si>
  <si>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</si>
  <si>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</si>
  <si>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</si>
  <si>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</si>
  <si>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</si>
  <si>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</si>
  <si>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</si>
  <si>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</si>
  <si>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</si>
  <si>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</si>
  <si>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</si>
  <si>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</si>
  <si>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</si>
  <si>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</si>
  <si>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</si>
  <si>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</si>
  <si>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</si>
  <si>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</si>
  <si>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</si>
  <si>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</si>
  <si>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</si>
  <si>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</si>
  <si>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</si>
  <si>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</si>
  <si>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</si>
  <si>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</si>
  <si>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</si>
  <si>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</si>
  <si>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</si>
  <si>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</si>
  <si>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</si>
  <si>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</si>
  <si>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</si>
  <si>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</si>
  <si>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</si>
  <si>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</si>
  <si>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</si>
  <si>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</si>
  <si>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</si>
  <si>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</si>
  <si>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</si>
  <si>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</si>
  <si>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</si>
  <si>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</si>
  <si>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</si>
  <si>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</si>
  <si>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</si>
  <si>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</si>
  <si>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</si>
  <si>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</si>
  <si>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</si>
  <si>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</si>
  <si>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</si>
  <si>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</si>
  <si>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</si>
  <si>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</si>
  <si>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</si>
  <si>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</si>
  <si>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</si>
  <si>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</si>
  <si>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</si>
  <si>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</si>
  <si>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</si>
  <si>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</si>
  <si>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</si>
  <si>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</si>
  <si>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</si>
  <si>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</si>
  <si>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</si>
  <si>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</si>
  <si>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</si>
  <si>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</si>
  <si>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</si>
  <si>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</si>
  <si>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</si>
  <si>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</si>
  <si>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</si>
  <si>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</si>
  <si>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</si>
  <si>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</si>
  <si>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</si>
  <si>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</si>
  <si>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</si>
  <si>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</si>
  <si>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</si>
  <si>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</si>
  <si>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</si>
  <si>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</si>
  <si>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</si>
  <si>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</si>
  <si>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</si>
  <si>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</si>
  <si>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</si>
  <si>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</si>
  <si>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</si>
  <si>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</si>
  <si>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</si>
  <si>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</si>
  <si>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</si>
  <si>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</si>
  <si>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</si>
  <si>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</si>
  <si>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</si>
  <si>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</si>
  <si>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</si>
  <si>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</si>
  <si>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</si>
  <si>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</si>
  <si>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</si>
  <si>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</si>
  <si>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</si>
  <si>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</si>
  <si>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</si>
  <si>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</si>
  <si>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</si>
  <si>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</si>
  <si>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</si>
  <si>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</si>
  <si>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</si>
  <si>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</si>
  <si>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</si>
  <si>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</si>
  <si>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</si>
  <si>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</si>
  <si>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</si>
  <si>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</si>
  <si>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</si>
  <si>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</si>
  <si>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</si>
  <si>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</si>
  <si>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</si>
  <si>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</si>
  <si>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</si>
  <si>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</si>
  <si>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</si>
  <si>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</si>
  <si>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</si>
  <si>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</si>
  <si>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</si>
  <si>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</si>
  <si>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</si>
  <si>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</si>
  <si>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</si>
  <si>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</si>
  <si>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</si>
  <si>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</si>
  <si>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</si>
  <si>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</si>
  <si>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</si>
  <si>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</si>
  <si>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</si>
  <si>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</si>
  <si>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</si>
  <si>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</si>
  <si>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</si>
  <si>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</si>
  <si>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</si>
  <si>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</si>
  <si>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</si>
  <si>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</si>
  <si>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</si>
  <si>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</si>
  <si>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</si>
  <si>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</si>
  <si>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</si>
  <si>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</si>
  <si>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</si>
  <si>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</si>
  <si>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</si>
  <si>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</si>
  <si>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</si>
  <si>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</si>
  <si>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</si>
  <si>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</si>
  <si>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</si>
  <si>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</si>
  <si>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</si>
  <si>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</si>
  <si>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</si>
  <si>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</si>
  <si>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</si>
  <si>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</si>
  <si>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</si>
  <si>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</si>
  <si>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</si>
  <si>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</si>
  <si>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</si>
  <si>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</si>
  <si>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</si>
  <si>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</si>
  <si>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</si>
  <si>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</si>
  <si>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</si>
  <si>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</si>
  <si>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</si>
  <si>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</si>
  <si>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</si>
  <si>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</si>
  <si>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</si>
  <si>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</si>
  <si>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</si>
  <si>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</si>
  <si>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</si>
  <si>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</si>
  <si>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</si>
  <si>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</si>
  <si>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</si>
  <si>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</si>
  <si>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</si>
  <si>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</si>
  <si>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</si>
  <si>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</si>
  <si>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</si>
  <si>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</si>
  <si>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</si>
  <si>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</si>
  <si>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</si>
  <si>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</si>
  <si>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</si>
  <si>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</si>
  <si>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</si>
  <si>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</si>
  <si>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</si>
  <si>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</si>
  <si>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</si>
  <si>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</si>
  <si>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</si>
  <si>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</si>
  <si>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</si>
  <si>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</si>
  <si>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</si>
  <si>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</si>
  <si>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</si>
  <si>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</si>
  <si>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</si>
  <si>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</si>
  <si>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</si>
  <si>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</si>
  <si>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</si>
  <si>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</si>
  <si>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</si>
  <si>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</si>
  <si>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</si>
  <si>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</si>
  <si>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</si>
  <si>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</si>
  <si>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</si>
  <si>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</si>
  <si>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</si>
  <si>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</si>
  <si>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</si>
  <si>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</si>
  <si>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</si>
  <si>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</si>
  <si>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</si>
  <si>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</si>
  <si>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</si>
  <si>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</si>
  <si>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</si>
  <si>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</si>
  <si>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</si>
  <si>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</si>
  <si>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</si>
  <si>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</si>
  <si>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</si>
  <si>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</si>
  <si>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</si>
  <si>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</si>
  <si>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</si>
  <si>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</si>
  <si>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</si>
  <si>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</si>
  <si>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</si>
  <si>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</si>
  <si>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</si>
  <si>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</si>
  <si>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</si>
  <si>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</si>
  <si>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</si>
  <si>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</si>
  <si>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</si>
  <si>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</si>
  <si>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</si>
  <si>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</si>
  <si>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</si>
  <si>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</si>
  <si>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</si>
  <si>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</si>
  <si>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</si>
  <si>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</si>
  <si>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</si>
  <si>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</si>
  <si>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</si>
  <si>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</si>
  <si>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</si>
  <si>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</si>
  <si>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</si>
  <si>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</si>
  <si>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</si>
  <si>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</si>
  <si>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</si>
  <si>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</si>
  <si>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</si>
  <si>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</si>
  <si>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</si>
  <si>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</si>
  <si>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</si>
  <si>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</si>
  <si>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</si>
  <si>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</si>
  <si>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</si>
  <si>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</si>
  <si>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</si>
  <si>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</si>
  <si>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</si>
  <si>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</si>
  <si>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</si>
  <si>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</si>
  <si>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</si>
  <si>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</si>
  <si>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</si>
  <si>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</si>
  <si>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</si>
  <si>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</si>
  <si>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</si>
  <si>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</si>
  <si>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</si>
  <si>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</si>
  <si>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</si>
  <si>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</si>
  <si>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</si>
  <si>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</si>
  <si>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</si>
  <si>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</si>
  <si>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</si>
  <si>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</si>
  <si>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</si>
  <si>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</si>
  <si>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</si>
  <si>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</si>
  <si>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</si>
  <si>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</si>
  <si>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</si>
  <si>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</si>
  <si>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</si>
  <si>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</si>
  <si>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</si>
  <si>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</si>
  <si>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</si>
  <si>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</si>
  <si>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</si>
  <si>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</si>
  <si>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</si>
  <si>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</si>
  <si>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</si>
  <si>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</si>
  <si>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</si>
  <si>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</si>
  <si>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</si>
  <si>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</si>
  <si>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</si>
  <si>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</si>
  <si>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</si>
  <si>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</si>
  <si>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</si>
  <si>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</si>
  <si>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</si>
  <si>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</si>
  <si>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</si>
  <si>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</si>
  <si>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</si>
  <si>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</si>
  <si>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</si>
  <si>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</si>
  <si>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</si>
  <si>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</si>
  <si>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</si>
  <si>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</si>
  <si>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</si>
  <si>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</si>
  <si>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</si>
  <si>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</si>
  <si>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</si>
  <si>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</si>
  <si>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</si>
  <si>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</si>
  <si>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</si>
  <si>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</si>
  <si>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</si>
  <si>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</si>
  <si>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</si>
  <si>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</si>
  <si>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</si>
  <si>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</si>
  <si>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</si>
  <si>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</si>
  <si>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</si>
  <si>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</si>
  <si>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</si>
  <si>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</si>
  <si>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</si>
  <si>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</si>
  <si>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</si>
  <si>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</si>
  <si>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</si>
  <si>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</si>
  <si>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</si>
  <si>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</si>
  <si>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</si>
  <si>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</si>
  <si>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</si>
  <si>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</si>
  <si>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</si>
  <si>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</si>
  <si>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</si>
  <si>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</si>
  <si>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</si>
  <si>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</si>
  <si>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</si>
  <si>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</si>
  <si>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</si>
  <si>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</si>
  <si>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</si>
  <si>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</si>
  <si>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</si>
  <si>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</si>
  <si>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</si>
  <si>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</si>
  <si>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</si>
  <si>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</si>
  <si>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</si>
  <si>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</si>
  <si>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</si>
  <si>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</si>
  <si>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</si>
  <si>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</si>
  <si>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</si>
  <si>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</si>
  <si>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</si>
  <si>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</si>
  <si>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</si>
  <si>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</si>
  <si>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</si>
  <si>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</si>
  <si>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</si>
  <si>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</si>
  <si>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</si>
  <si>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</si>
  <si>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</si>
  <si>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</si>
  <si>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</si>
  <si>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</si>
  <si>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</si>
  <si>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</si>
  <si>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</si>
  <si>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</si>
  <si>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</si>
  <si>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</si>
  <si>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</si>
  <si>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</si>
  <si>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</si>
  <si>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</si>
  <si>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</si>
  <si>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</si>
  <si>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</si>
  <si>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</si>
  <si>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</si>
  <si>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</si>
  <si>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</si>
  <si>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</si>
  <si>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</si>
  <si>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</si>
  <si>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</si>
  <si>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</si>
  <si>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</si>
  <si>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</si>
  <si>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</si>
  <si>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</si>
  <si>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</si>
  <si>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</si>
  <si>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</si>
  <si>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</si>
  <si>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</si>
  <si>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</si>
  <si>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</si>
  <si>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</si>
  <si>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</si>
  <si>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</si>
  <si>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</si>
  <si>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</si>
  <si>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</si>
  <si>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</si>
  <si>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</si>
  <si>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</si>
  <si>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</si>
  <si>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</si>
  <si>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</si>
  <si>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</si>
  <si>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</si>
  <si>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</si>
  <si>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</si>
  <si>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</si>
  <si>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</si>
  <si>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</si>
  <si>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</si>
  <si>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</si>
  <si>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</si>
  <si>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</si>
  <si>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</si>
  <si>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</si>
  <si>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</si>
  <si>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</si>
  <si>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</si>
  <si>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</si>
  <si>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</si>
  <si>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</si>
  <si>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</si>
  <si>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</si>
  <si>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</si>
  <si>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</si>
  <si>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</si>
  <si>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</si>
  <si>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</si>
  <si>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</si>
  <si>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</si>
  <si>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</si>
  <si>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</si>
  <si>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</si>
  <si>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</si>
  <si>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</si>
  <si>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</si>
  <si>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</si>
  <si>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</si>
  <si>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</si>
  <si>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</si>
  <si>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</si>
  <si>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</si>
  <si>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</si>
  <si>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</si>
  <si>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</si>
  <si>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</si>
  <si>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</si>
  <si>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</si>
  <si>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</si>
  <si>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</si>
  <si>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</si>
  <si>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</si>
  <si>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</si>
  <si>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</si>
  <si>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</si>
  <si>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</si>
  <si>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</si>
  <si>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</si>
  <si>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</si>
  <si>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</si>
  <si>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</si>
  <si>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</si>
  <si>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</si>
  <si>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</si>
  <si>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</si>
  <si>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</si>
  <si>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</si>
  <si>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</si>
  <si>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</si>
  <si>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</si>
  <si>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</si>
  <si>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</si>
  <si>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</si>
  <si>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</si>
  <si>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</si>
  <si>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</si>
  <si>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</si>
  <si>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</si>
  <si>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</si>
  <si>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</si>
  <si>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</si>
  <si>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</si>
  <si>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</si>
  <si>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</si>
  <si>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</si>
  <si>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</si>
  <si>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</si>
  <si>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</si>
  <si>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</si>
  <si>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</si>
  <si>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</si>
  <si>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</si>
  <si>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</si>
  <si>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</si>
  <si>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</si>
  <si>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</si>
  <si>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</si>
  <si>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</si>
  <si>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</si>
  <si>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</si>
  <si>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</si>
  <si>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</si>
  <si>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</si>
  <si>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</si>
  <si>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</si>
  <si>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</si>
  <si>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</si>
  <si>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</si>
  <si>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</si>
  <si>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</si>
  <si>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</si>
  <si>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</si>
  <si>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</si>
  <si>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</si>
  <si>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</si>
  <si>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</si>
  <si>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</si>
  <si>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</si>
  <si>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</si>
  <si>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</si>
  <si>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</si>
  <si>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</si>
  <si>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</si>
  <si>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</si>
  <si>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</si>
  <si>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</si>
  <si>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</si>
  <si>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</si>
  <si>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</si>
  <si>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</si>
  <si>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</si>
  <si>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</si>
  <si>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</si>
  <si>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</si>
  <si>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</si>
  <si>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</si>
  <si>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</si>
  <si>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</si>
  <si>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</si>
  <si>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</si>
  <si>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</si>
  <si>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</si>
  <si>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</si>
  <si>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</si>
  <si>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</si>
  <si>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</si>
  <si>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</si>
  <si>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</si>
  <si>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</si>
  <si>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</si>
  <si>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</si>
  <si>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</si>
  <si>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</si>
  <si>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</si>
  <si>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</si>
  <si>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</si>
  <si>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</si>
  <si>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</si>
  <si>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</si>
  <si>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</si>
  <si>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</si>
  <si>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</si>
  <si>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</si>
  <si>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</si>
  <si>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</si>
  <si>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</si>
  <si>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</si>
  <si>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</si>
  <si>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</si>
  <si>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</si>
  <si>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</si>
  <si>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</si>
  <si>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</si>
  <si>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</si>
  <si>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</si>
  <si>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</si>
  <si>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</si>
  <si>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</si>
  <si>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</si>
  <si>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</si>
  <si>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</si>
  <si>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</si>
  <si>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</si>
  <si>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</si>
  <si>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</si>
  <si>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</si>
  <si>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</si>
  <si>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</si>
  <si>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</si>
  <si>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</si>
  <si>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</si>
  <si>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</si>
  <si>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</si>
  <si>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</si>
  <si>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</si>
  <si>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</si>
  <si>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</si>
  <si>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</si>
  <si>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</si>
  <si>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</si>
  <si>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</si>
  <si>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</si>
  <si>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</si>
  <si>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</si>
  <si>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</si>
  <si>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</si>
  <si>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</si>
  <si>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</si>
  <si>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</si>
  <si>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</si>
  <si>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</si>
  <si>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</si>
  <si>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</si>
  <si>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</si>
  <si>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</si>
  <si>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</si>
  <si>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</si>
  <si>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</si>
  <si>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</si>
  <si>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</si>
  <si>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</si>
  <si>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</si>
  <si>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</si>
  <si>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</si>
  <si>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</si>
  <si>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</si>
  <si>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</si>
  <si>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</si>
  <si>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</si>
  <si>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</si>
  <si>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</si>
  <si>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</si>
  <si>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</si>
  <si>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</si>
  <si>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</si>
  <si>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</si>
  <si>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</si>
  <si>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</si>
  <si>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</si>
  <si>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</si>
  <si>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</si>
  <si>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</si>
  <si>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</si>
  <si>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</si>
  <si>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</si>
  <si>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</si>
  <si>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</si>
  <si>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</si>
  <si>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</si>
  <si>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</si>
  <si>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</si>
  <si>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</si>
  <si>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</si>
  <si>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</si>
  <si>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</si>
  <si>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</si>
  <si>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</si>
  <si>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</si>
  <si>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</si>
  <si>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</si>
  <si>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</si>
  <si>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</si>
  <si>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</si>
  <si>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</si>
  <si>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</si>
  <si>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</si>
  <si>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</si>
  <si>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</si>
  <si>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</si>
  <si>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</si>
  <si>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</si>
  <si>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</si>
  <si>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</si>
  <si>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</si>
  <si>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</si>
  <si>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</si>
  <si>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</si>
  <si>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</si>
  <si>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</si>
  <si>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</si>
  <si>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</si>
  <si>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</si>
  <si>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</si>
  <si>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</si>
  <si>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</si>
  <si>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</si>
  <si>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</si>
  <si>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</si>
  <si>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</si>
  <si>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</si>
  <si>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</si>
  <si>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</si>
  <si>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</si>
  <si>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</si>
  <si>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</si>
  <si>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</si>
  <si>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</si>
  <si>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</si>
  <si>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</si>
  <si>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</si>
  <si>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</si>
  <si>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</si>
  <si>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</si>
  <si>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</si>
  <si>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</si>
  <si>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</si>
  <si>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</si>
  <si>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</si>
  <si>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</si>
  <si>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</si>
  <si>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</si>
  <si>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</si>
  <si>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</si>
  <si>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</si>
  <si>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</si>
  <si>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</si>
  <si>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</si>
  <si>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</si>
  <si>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</si>
  <si>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</si>
  <si>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</si>
  <si>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</si>
  <si>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</si>
  <si>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</si>
  <si>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</si>
  <si>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</si>
  <si>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</si>
  <si>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</si>
  <si>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</si>
  <si>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</si>
  <si>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</si>
  <si>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</si>
  <si>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</si>
  <si>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</si>
  <si>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</si>
  <si>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</si>
  <si>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</si>
  <si>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</si>
  <si>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</si>
  <si>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</si>
  <si>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</si>
  <si>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</si>
  <si>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</si>
  <si>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</si>
  <si>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</si>
  <si>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</si>
  <si>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</si>
  <si>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</si>
  <si>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</si>
  <si>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</si>
  <si>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</si>
  <si>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</si>
  <si>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</si>
  <si>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</si>
  <si>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</si>
  <si>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</si>
  <si>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</si>
  <si>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</si>
  <si>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</si>
  <si>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</si>
  <si>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</si>
  <si>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</si>
  <si>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</si>
  <si>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</si>
  <si>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</si>
  <si>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</si>
  <si>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</si>
  <si>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</si>
  <si>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</si>
  <si>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</si>
  <si>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</si>
  <si>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</si>
  <si>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</si>
  <si>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</si>
  <si>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</si>
  <si>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</si>
  <si>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</si>
  <si>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</si>
  <si>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</si>
  <si>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</si>
  <si>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</si>
  <si>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</si>
  <si>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</si>
  <si>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</si>
  <si>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</si>
  <si>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</si>
  <si>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</si>
  <si>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</si>
  <si>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</si>
  <si>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</si>
  <si>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</si>
  <si>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</si>
  <si>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</si>
  <si>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</si>
  <si>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</si>
  <si>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</si>
  <si>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</si>
  <si>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</si>
  <si>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</si>
  <si>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</si>
  <si>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</si>
  <si>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</si>
  <si>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</si>
  <si>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</si>
  <si>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</si>
  <si>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</si>
  <si>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</si>
  <si>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</si>
  <si>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</si>
  <si>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</si>
  <si>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</si>
  <si>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</si>
  <si>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</si>
  <si>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</si>
  <si>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</si>
  <si>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</si>
  <si>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</si>
  <si>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</si>
  <si>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</si>
  <si>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</si>
  <si>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</si>
  <si>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</si>
  <si>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</si>
  <si>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</si>
  <si>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</si>
  <si>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</si>
  <si>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</si>
  <si>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</si>
  <si>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</si>
  <si>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</si>
  <si>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</si>
  <si>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</si>
  <si>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</si>
  <si>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</si>
  <si>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</si>
  <si>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</si>
  <si>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</si>
  <si>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</si>
  <si>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</si>
  <si>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</si>
  <si>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</si>
  <si>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</si>
  <si>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</si>
  <si>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</si>
  <si>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</si>
  <si>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</si>
  <si>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</si>
  <si>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</si>
  <si>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</si>
  <si>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</si>
  <si>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</si>
  <si>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</si>
  <si>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</si>
  <si>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</si>
  <si>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</si>
  <si>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</si>
  <si>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</si>
  <si>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</si>
  <si>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</si>
  <si>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</si>
  <si>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</si>
  <si>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</si>
  <si>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</si>
  <si>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</si>
  <si>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</si>
  <si>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</si>
  <si>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</si>
  <si>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</si>
  <si>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</si>
  <si>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</si>
  <si>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</si>
  <si>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</si>
  <si>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</si>
  <si>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</si>
  <si>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</si>
  <si>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</si>
  <si>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</si>
  <si>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</si>
  <si>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</si>
  <si>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</si>
  <si>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</si>
  <si>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</si>
  <si>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</si>
  <si>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</si>
  <si>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</si>
  <si>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</si>
  <si>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</si>
  <si>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</si>
  <si>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</si>
  <si>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</si>
  <si>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</si>
  <si>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</si>
  <si>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</si>
  <si>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</si>
  <si>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</si>
  <si>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</si>
  <si>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</si>
  <si>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</si>
  <si>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</si>
  <si>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</si>
  <si>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</si>
  <si>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</si>
  <si>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</si>
  <si>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</si>
  <si>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</si>
  <si>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</si>
  <si>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</si>
  <si>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</si>
  <si>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</si>
  <si>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</si>
  <si>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</si>
  <si>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</si>
  <si>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</si>
  <si>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</si>
  <si>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</si>
  <si>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</si>
  <si>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</si>
  <si>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</si>
  <si>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</si>
  <si>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</si>
  <si>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</si>
  <si>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</si>
  <si>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</si>
  <si>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</si>
  <si>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</si>
  <si>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</si>
  <si>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</si>
  <si>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</si>
  <si>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</si>
  <si>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</si>
  <si>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</si>
  <si>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</si>
  <si>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</si>
  <si>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</si>
  <si>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</si>
  <si>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</si>
  <si>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</si>
  <si>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</si>
  <si>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</si>
  <si>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</si>
  <si>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</si>
  <si>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</si>
  <si>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</si>
  <si>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</si>
  <si>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</si>
  <si>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</si>
  <si>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</si>
  <si>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</si>
  <si>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</si>
  <si>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</si>
  <si>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</si>
  <si>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</si>
  <si>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</si>
  <si>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</si>
  <si>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</si>
  <si>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</si>
  <si>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</si>
  <si>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</si>
  <si>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</si>
  <si>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</si>
  <si>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</si>
  <si>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</si>
  <si>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</si>
  <si>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</si>
  <si>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</si>
  <si>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</si>
  <si>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</si>
  <si>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</si>
  <si>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</si>
  <si>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</si>
  <si>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</si>
  <si>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</si>
  <si>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</si>
  <si>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</si>
  <si>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</si>
  <si>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</si>
  <si>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</si>
  <si>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</si>
  <si>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</si>
  <si>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</si>
  <si>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</si>
  <si>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</si>
  <si>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</si>
  <si>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</si>
  <si>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</si>
  <si>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</si>
  <si>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</si>
  <si>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</si>
  <si>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</si>
  <si>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</si>
  <si>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</si>
  <si>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</si>
  <si>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</si>
  <si>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</si>
  <si>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</si>
  <si>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</si>
  <si>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</si>
  <si>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</si>
  <si>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</si>
  <si>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</si>
  <si>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</si>
  <si>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</si>
  <si>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</si>
  <si>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</si>
  <si>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</si>
  <si>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</si>
  <si>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</si>
  <si>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</si>
  <si>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</si>
  <si>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</si>
  <si>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</si>
  <si>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</si>
  <si>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</si>
  <si>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</si>
  <si>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</si>
  <si>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</si>
  <si>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</si>
  <si>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</si>
  <si>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</si>
  <si>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</si>
  <si>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</si>
  <si>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</si>
  <si>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</si>
  <si>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</si>
  <si>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</si>
  <si>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</si>
  <si>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</si>
  <si>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</si>
  <si>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</si>
  <si>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</si>
  <si>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</si>
  <si>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</si>
  <si>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</si>
  <si>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</si>
  <si>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</si>
  <si>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</si>
  <si>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</si>
  <si>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</si>
  <si>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</si>
  <si>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</si>
  <si>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</si>
  <si>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</si>
  <si>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</si>
  <si>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</si>
  <si>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</si>
  <si>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</si>
  <si>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</si>
  <si>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</si>
  <si>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</si>
  <si>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</si>
  <si>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</si>
  <si>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</si>
  <si>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</si>
  <si>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</si>
  <si>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</si>
  <si>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</si>
  <si>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</si>
  <si>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</si>
  <si>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</si>
  <si>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</si>
  <si>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</si>
  <si>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</si>
  <si>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</si>
  <si>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</si>
  <si>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</si>
  <si>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</si>
  <si>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</si>
  <si>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</si>
  <si>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</si>
  <si>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</si>
  <si>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</si>
  <si>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</si>
  <si>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</si>
  <si>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</si>
  <si>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</si>
  <si>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</si>
  <si>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</si>
  <si>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</si>
  <si>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</si>
  <si>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</si>
  <si>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</si>
  <si>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</si>
  <si>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</si>
  <si>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</si>
  <si>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</si>
  <si>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</si>
  <si>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</si>
  <si>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</si>
  <si>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</si>
  <si>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</si>
  <si>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</si>
  <si>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</si>
  <si>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</si>
  <si>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</si>
  <si>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</si>
  <si>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</si>
  <si>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</si>
  <si>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</si>
  <si>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</si>
  <si>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</si>
  <si>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</si>
  <si>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</si>
  <si>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</si>
  <si>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</si>
  <si>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</si>
  <si>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</si>
  <si>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</si>
  <si>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</si>
  <si>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</si>
  <si>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</si>
  <si>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</si>
  <si>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</si>
  <si>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</si>
  <si>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</si>
  <si>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</si>
  <si>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</si>
  <si>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</si>
  <si>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</si>
  <si>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</si>
  <si>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</si>
  <si>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</si>
  <si>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</si>
  <si>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</si>
  <si>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</si>
  <si>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</si>
  <si>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</si>
  <si>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</si>
  <si>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</si>
  <si>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</si>
  <si>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</si>
  <si>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</si>
  <si>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</si>
  <si>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</si>
  <si>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</si>
  <si>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</si>
  <si>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</si>
  <si>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</si>
  <si>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</si>
  <si>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</si>
  <si>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</si>
  <si>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</si>
  <si>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</si>
  <si>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</si>
  <si>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</si>
  <si>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</si>
  <si>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</si>
  <si>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</si>
  <si>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</si>
  <si>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</si>
  <si>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</si>
  <si>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</si>
  <si>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</si>
  <si>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</si>
  <si>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</si>
  <si>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</si>
  <si>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</si>
  <si>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</si>
  <si>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</si>
  <si>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</si>
  <si>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</si>
  <si>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</si>
  <si>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</si>
  <si>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</si>
  <si>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</si>
  <si>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</si>
  <si>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</si>
  <si>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</si>
  <si>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</si>
  <si>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</si>
  <si>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</si>
  <si>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</si>
  <si>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</si>
  <si>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</si>
  <si>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</si>
  <si>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</si>
  <si>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</si>
  <si>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</si>
  <si>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</si>
  <si>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</si>
  <si>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</si>
  <si>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</si>
  <si>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</si>
  <si>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</si>
  <si>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</si>
  <si>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</si>
  <si>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</si>
  <si>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</si>
  <si>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</si>
  <si>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</si>
  <si>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</si>
  <si>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</si>
  <si>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</si>
  <si>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</si>
  <si>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</si>
  <si>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</si>
  <si>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</si>
  <si>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</si>
  <si>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</si>
  <si>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</si>
  <si>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</si>
  <si>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</si>
  <si>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</si>
  <si>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</si>
  <si>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</si>
  <si>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</si>
  <si>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</si>
  <si>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</si>
  <si>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</si>
  <si>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</si>
  <si>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</si>
  <si>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</si>
  <si>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</si>
  <si>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</si>
  <si>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</si>
  <si>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</si>
  <si>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</si>
  <si>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</si>
  <si>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</si>
  <si>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</si>
  <si>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</si>
  <si>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</si>
  <si>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</si>
  <si>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</si>
  <si>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</si>
  <si>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</si>
  <si>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</si>
  <si>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</si>
  <si>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</si>
  <si>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</si>
  <si>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</si>
  <si>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</si>
  <si>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</si>
  <si>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</si>
  <si>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</si>
  <si>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</si>
  <si>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</si>
  <si>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</si>
  <si>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</si>
  <si>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</si>
  <si>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</si>
  <si>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</si>
  <si>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</si>
  <si>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</si>
  <si>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</si>
  <si>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</si>
  <si>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</si>
  <si>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</si>
  <si>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</si>
  <si>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</si>
  <si>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</si>
  <si>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</si>
  <si>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</si>
  <si>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</si>
  <si>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</si>
  <si>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</si>
  <si>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</si>
  <si>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</si>
  <si>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</si>
  <si>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</si>
  <si>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</si>
  <si>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</si>
  <si>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</si>
  <si>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</si>
  <si>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</si>
  <si>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</si>
  <si>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</si>
  <si>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</si>
  <si>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</si>
  <si>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</si>
  <si>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</si>
  <si>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</si>
  <si>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</si>
  <si>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</si>
  <si>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</si>
  <si>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</si>
  <si>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</si>
  <si>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</si>
  <si>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</si>
  <si>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</si>
  <si>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</si>
  <si>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</si>
  <si>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</si>
  <si>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</si>
  <si>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</si>
  <si>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</si>
  <si>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</si>
  <si>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</si>
  <si>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</si>
  <si>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</si>
  <si>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</si>
  <si>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</si>
  <si>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</si>
  <si>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</si>
  <si>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</si>
  <si>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</si>
  <si>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</si>
  <si>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</si>
  <si>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</si>
  <si>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</si>
  <si>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</si>
  <si>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</si>
  <si>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</si>
  <si>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</si>
  <si>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</si>
  <si>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</si>
  <si>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</si>
  <si>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</si>
  <si>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</si>
  <si>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</si>
  <si>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</si>
  <si>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</si>
  <si>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</si>
  <si>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</si>
  <si>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</si>
  <si>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</si>
  <si>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</si>
  <si>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</si>
  <si>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</si>
  <si>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</si>
  <si>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</si>
  <si>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</si>
  <si>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</si>
  <si>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</si>
  <si>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</si>
  <si>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</si>
  <si>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</si>
  <si>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</si>
  <si>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</si>
  <si>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</si>
  <si>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</si>
  <si>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</si>
  <si>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</si>
  <si>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</si>
  <si>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</si>
  <si>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</si>
  <si>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</si>
  <si>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</si>
  <si>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</si>
  <si>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</si>
  <si>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</si>
  <si>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</si>
  <si>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</si>
  <si>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</si>
  <si>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</si>
  <si>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</si>
  <si>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</si>
  <si>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</si>
  <si>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</si>
  <si>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</si>
  <si>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</si>
  <si>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</si>
  <si>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</si>
  <si>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</si>
  <si>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</si>
  <si>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</si>
  <si>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</si>
  <si>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</si>
  <si>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</si>
  <si>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</si>
  <si>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</si>
  <si>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</si>
  <si>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</si>
  <si>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</si>
  <si>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</si>
  <si>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</si>
  <si>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</si>
  <si>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</si>
  <si>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</si>
  <si>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</si>
  <si>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</si>
  <si>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</si>
  <si>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</si>
  <si>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</si>
  <si>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</si>
  <si>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</si>
  <si>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</si>
  <si>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</si>
  <si>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</si>
  <si>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</si>
  <si>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</si>
  <si>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</si>
  <si>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</si>
  <si>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</si>
  <si>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</si>
  <si>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</si>
  <si>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</si>
  <si>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</si>
  <si>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</si>
  <si>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</si>
  <si>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</si>
  <si>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</si>
  <si>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</si>
  <si>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</si>
  <si>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</si>
  <si>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</si>
  <si>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</si>
  <si>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</si>
  <si>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</si>
  <si>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</si>
  <si>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</si>
  <si>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</si>
  <si>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</si>
  <si>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</si>
  <si>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</si>
  <si>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</si>
  <si>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</si>
  <si>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</si>
  <si>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</si>
  <si>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</si>
  <si>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</si>
  <si>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</si>
  <si>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</si>
  <si>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</si>
  <si>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</si>
  <si>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</si>
  <si>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</si>
  <si>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</si>
  <si>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</si>
  <si>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</si>
  <si>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</si>
  <si>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</si>
  <si>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</si>
  <si>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</si>
  <si>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</si>
  <si>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</si>
  <si>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</si>
  <si>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</si>
  <si>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</si>
  <si>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</si>
  <si>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</si>
  <si>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</si>
  <si>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</si>
  <si>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</si>
  <si>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</si>
  <si>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</si>
  <si>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</si>
  <si>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</si>
  <si>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</si>
  <si>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</si>
  <si>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</si>
  <si>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</si>
  <si>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</si>
  <si>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</si>
  <si>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</si>
  <si>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</si>
  <si>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</si>
  <si>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</si>
  <si>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</si>
  <si>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</si>
  <si>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</si>
  <si>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</si>
  <si>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</si>
  <si>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</si>
  <si>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</si>
  <si>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</si>
  <si>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</si>
  <si>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</si>
  <si>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</si>
  <si>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</si>
  <si>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</si>
  <si>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</si>
  <si>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</si>
  <si>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</si>
  <si>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</si>
  <si>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</si>
  <si>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</si>
  <si>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</si>
  <si>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</si>
  <si>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</si>
  <si>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</si>
  <si>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</si>
  <si>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</si>
  <si>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</si>
  <si>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</si>
  <si>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</si>
  <si>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</si>
  <si>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</si>
  <si>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</si>
  <si>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</si>
  <si>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</si>
  <si>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</si>
  <si>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</si>
  <si>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</si>
  <si>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</si>
  <si>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</si>
  <si>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</si>
  <si>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</si>
  <si>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</si>
  <si>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</si>
  <si>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</si>
  <si>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</si>
  <si>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</si>
  <si>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</si>
  <si>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</si>
  <si>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</si>
  <si>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</si>
  <si>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</si>
  <si>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</si>
  <si>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</si>
  <si>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</si>
  <si>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</si>
  <si>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</si>
  <si>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</si>
  <si>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</si>
  <si>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</si>
  <si>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</si>
  <si>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</si>
  <si>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</si>
  <si>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</si>
  <si>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</si>
  <si>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</si>
  <si>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</si>
  <si>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</si>
  <si>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</si>
  <si>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</si>
  <si>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</si>
  <si>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</si>
  <si>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</si>
  <si>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</si>
  <si>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</si>
  <si>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</si>
  <si>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</si>
  <si>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</si>
  <si>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</si>
  <si>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</si>
  <si>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</si>
  <si>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</si>
  <si>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</si>
  <si>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</si>
  <si>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</si>
  <si>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</si>
  <si>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</si>
  <si>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</si>
  <si>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</si>
  <si>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</si>
  <si>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</si>
  <si>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</si>
  <si>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</si>
  <si>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</si>
  <si>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</si>
  <si>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</si>
  <si>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</si>
  <si>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</si>
  <si>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</si>
  <si>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</si>
  <si>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</si>
  <si>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</si>
  <si>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</si>
  <si>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</si>
  <si>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</si>
  <si>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</si>
  <si>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</si>
  <si>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</si>
  <si>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</si>
  <si>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</si>
  <si>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</si>
  <si>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</si>
  <si>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</si>
  <si>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</si>
  <si>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</si>
  <si>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</si>
  <si>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</si>
  <si>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</si>
  <si>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</si>
  <si>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</si>
  <si>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</si>
  <si>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</si>
  <si>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</si>
  <si>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</si>
  <si>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</si>
  <si>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</si>
  <si>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</si>
  <si>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</si>
  <si>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</si>
  <si>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</si>
  <si>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</si>
  <si>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</si>
  <si>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</si>
  <si>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</si>
  <si>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</si>
  <si>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</si>
  <si>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</si>
  <si>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</si>
  <si>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</si>
  <si>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</si>
  <si>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</si>
  <si>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</si>
  <si>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</si>
  <si>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</si>
  <si>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</si>
  <si>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</si>
  <si>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</si>
  <si>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</si>
  <si>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</si>
  <si>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</si>
  <si>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</si>
  <si>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</si>
  <si>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</si>
  <si>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</si>
  <si>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</si>
  <si>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</si>
  <si>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</si>
  <si>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</si>
  <si>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</si>
  <si>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</si>
  <si>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</si>
  <si>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</si>
  <si>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</si>
  <si>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</si>
  <si>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</si>
  <si>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</si>
  <si>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</si>
  <si>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</si>
  <si>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</si>
  <si>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</si>
  <si>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</si>
  <si>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</si>
  <si>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</si>
  <si>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</si>
  <si>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</si>
  <si>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</si>
  <si>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</si>
  <si>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</si>
  <si>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</si>
  <si>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</si>
  <si>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</si>
  <si>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</si>
  <si>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</si>
  <si>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</si>
  <si>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</si>
  <si>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</si>
  <si>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</si>
  <si>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</si>
  <si>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</si>
  <si>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</si>
  <si>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</si>
  <si>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</si>
  <si>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</si>
  <si>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</si>
  <si>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</si>
  <si>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</si>
  <si>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</si>
  <si>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</si>
  <si>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</si>
  <si>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</si>
  <si>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</si>
  <si>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</si>
  <si>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</si>
  <si>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</si>
  <si>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</si>
  <si>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</si>
  <si>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</si>
  <si>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</si>
  <si>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</si>
  <si>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</si>
  <si>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</si>
  <si>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</si>
  <si>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</si>
  <si>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</si>
  <si>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</si>
  <si>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</si>
  <si>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</si>
  <si>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</si>
  <si>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</si>
  <si>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</si>
  <si>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</si>
  <si>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</si>
  <si>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</si>
  <si>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</si>
  <si>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</si>
  <si>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</si>
  <si>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</si>
  <si>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</si>
  <si>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</si>
  <si>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</si>
  <si>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</si>
  <si>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</si>
  <si>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</si>
  <si>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</si>
  <si>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</si>
  <si>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</si>
  <si>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</si>
  <si>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</si>
  <si>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</si>
  <si>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</si>
  <si>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</si>
  <si>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</si>
  <si>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</si>
  <si>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</si>
  <si>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</si>
  <si>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</si>
  <si>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</si>
  <si>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</si>
  <si>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</si>
  <si>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</si>
  <si>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</si>
  <si>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</si>
  <si>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</si>
  <si>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</si>
  <si>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</si>
  <si>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</si>
  <si>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</si>
  <si>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</si>
  <si>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</si>
  <si>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</si>
  <si>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</si>
  <si>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</si>
  <si>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</si>
  <si>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</si>
  <si>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</si>
  <si>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</si>
  <si>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</si>
  <si>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</si>
  <si>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</si>
  <si>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</si>
  <si>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</si>
  <si>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</si>
  <si>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</si>
  <si>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</si>
  <si>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</si>
  <si>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</si>
  <si>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</si>
  <si>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</si>
  <si>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</si>
  <si>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</si>
  <si>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</si>
  <si>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</si>
  <si>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</si>
  <si>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</si>
  <si>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</si>
  <si>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</si>
  <si>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</si>
  <si>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</si>
  <si>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</si>
  <si>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</si>
  <si>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</si>
  <si>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</si>
  <si>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</si>
  <si>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</si>
  <si>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</si>
  <si>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</si>
  <si>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</si>
  <si>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</si>
  <si>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</si>
  <si>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</si>
  <si>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</si>
  <si>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</si>
  <si>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</si>
  <si>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</si>
  <si>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</si>
  <si>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</si>
  <si>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</si>
  <si>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</si>
  <si>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</si>
  <si>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</si>
  <si>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</si>
  <si>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</si>
  <si>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</si>
  <si>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</si>
  <si>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</si>
  <si>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</si>
  <si>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</si>
  <si>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</si>
  <si>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</si>
  <si>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</si>
  <si>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</si>
  <si>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</si>
  <si>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</si>
  <si>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</si>
  <si>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</si>
  <si>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</si>
  <si>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</si>
  <si>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</si>
  <si>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</si>
  <si>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</si>
  <si>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</si>
  <si>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</si>
  <si>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</si>
  <si>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</si>
  <si>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</si>
  <si>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</si>
  <si>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</si>
  <si>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</si>
  <si>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</si>
  <si>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</si>
  <si>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</si>
  <si>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</si>
  <si>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</si>
  <si>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</si>
  <si>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</si>
  <si>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</si>
  <si>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</si>
  <si>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</si>
  <si>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</si>
  <si>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</si>
  <si>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</si>
  <si>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</si>
  <si>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</si>
  <si>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</si>
  <si>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</si>
  <si>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</si>
  <si>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</si>
  <si>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</si>
  <si>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</si>
  <si>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</si>
  <si>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</si>
  <si>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</si>
  <si>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</si>
  <si>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</si>
  <si>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</si>
  <si>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</si>
  <si>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</si>
  <si>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</si>
  <si>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</si>
  <si>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</si>
  <si>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</si>
  <si>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</si>
  <si>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</si>
  <si>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</si>
  <si>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</si>
  <si>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</si>
  <si>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</si>
  <si>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</si>
  <si>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</si>
  <si>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</si>
  <si>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</si>
  <si>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</si>
  <si>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</si>
  <si>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</si>
  <si>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</si>
  <si>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</si>
  <si>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</si>
  <si>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</si>
  <si>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</si>
  <si>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</si>
  <si>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</si>
  <si>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</si>
  <si>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</si>
  <si>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</si>
  <si>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</si>
  <si>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</si>
  <si>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</si>
  <si>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</si>
  <si>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</si>
  <si>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</si>
  <si>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</si>
  <si>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</si>
  <si>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</si>
  <si>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</si>
  <si>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</si>
  <si>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</si>
  <si>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</si>
  <si>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</si>
  <si>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</si>
  <si>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</si>
  <si>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</si>
  <si>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</si>
  <si>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</si>
  <si>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</si>
  <si>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</si>
  <si>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</si>
  <si>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</si>
  <si>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</si>
  <si>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</si>
  <si>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</si>
  <si>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</si>
  <si>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</si>
  <si>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</si>
  <si>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</si>
  <si>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</si>
  <si>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</si>
  <si>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</si>
  <si>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</si>
  <si>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</si>
  <si>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</si>
  <si>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</si>
  <si>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</si>
  <si>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</si>
  <si>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</si>
  <si>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</si>
  <si>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</si>
  <si>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</si>
  <si>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</si>
  <si>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</si>
  <si>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</si>
  <si>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</si>
  <si>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</si>
  <si>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</si>
  <si>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</si>
  <si>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</si>
  <si>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</si>
  <si>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</si>
  <si>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</si>
  <si>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</si>
  <si>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</si>
  <si>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</si>
  <si>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</si>
  <si>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</si>
  <si>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</si>
  <si>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</si>
  <si>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</si>
  <si>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</si>
  <si>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</si>
  <si>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</si>
  <si>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</si>
  <si>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</si>
  <si>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</si>
  <si>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</si>
  <si>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</si>
  <si>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</si>
  <si>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</si>
  <si>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</si>
  <si>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</si>
  <si>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</si>
  <si>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</si>
  <si>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</si>
  <si>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</si>
  <si>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</si>
  <si>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</si>
  <si>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</si>
  <si>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</si>
  <si>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</si>
  <si>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</si>
  <si>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</si>
  <si>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</si>
  <si>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</si>
  <si>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</si>
  <si>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</si>
  <si>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</si>
  <si>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</si>
  <si>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</si>
  <si>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</si>
  <si>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</si>
  <si>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</si>
  <si>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</si>
  <si>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</si>
  <si>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</si>
  <si>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</si>
  <si>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</si>
  <si>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</si>
  <si>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</si>
  <si>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</si>
  <si>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</si>
  <si>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</si>
  <si>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</si>
  <si>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</si>
  <si>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</si>
  <si>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</si>
  <si>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</si>
  <si>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</si>
  <si>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</si>
  <si>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</si>
  <si>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</si>
  <si>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</si>
  <si>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</si>
  <si>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</si>
  <si>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</si>
  <si>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</si>
  <si>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</si>
  <si>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</si>
  <si>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</si>
  <si>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</si>
  <si>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</si>
  <si>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</si>
  <si>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</si>
  <si>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</si>
  <si>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</si>
  <si>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</si>
  <si>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</si>
  <si>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</si>
  <si>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</si>
  <si>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</si>
  <si>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</si>
  <si>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</si>
  <si>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</si>
  <si>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</si>
  <si>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</si>
  <si>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</si>
  <si>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</si>
  <si>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</si>
  <si>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</si>
  <si>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</si>
  <si>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</si>
  <si>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</si>
  <si>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</si>
  <si>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</si>
  <si>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</si>
  <si>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</si>
  <si>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</si>
  <si>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</si>
  <si>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</si>
  <si>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</si>
  <si>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</si>
  <si>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</si>
  <si>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</si>
  <si>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</si>
  <si>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</si>
  <si>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</si>
  <si>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</si>
  <si>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</si>
  <si>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</si>
  <si>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</si>
  <si>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</si>
  <si>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</si>
  <si>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</si>
  <si>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</si>
  <si>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</si>
  <si>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</si>
  <si>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</si>
  <si>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</si>
  <si>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</si>
  <si>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</si>
  <si>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</si>
  <si>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</si>
  <si>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</si>
  <si>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</si>
  <si>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</si>
  <si>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</si>
  <si>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</si>
  <si>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</si>
  <si>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</si>
  <si>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</si>
  <si>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</si>
  <si>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</si>
  <si>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</si>
  <si>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</si>
  <si>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</si>
  <si>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</si>
  <si>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</si>
  <si>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</si>
  <si>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</si>
  <si>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</si>
  <si>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</si>
  <si>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</si>
  <si>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</si>
  <si>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</si>
  <si>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</si>
  <si>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</si>
  <si>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</si>
  <si>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</si>
  <si>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</si>
  <si>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</si>
  <si>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</si>
  <si>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</si>
  <si>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</si>
  <si>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</si>
  <si>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</si>
  <si>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</si>
  <si>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</si>
  <si>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</si>
  <si>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</si>
  <si>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</si>
  <si>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</si>
  <si>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</si>
  <si>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</si>
  <si>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</si>
  <si>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</si>
  <si>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</si>
  <si>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</si>
  <si>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</si>
  <si>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</si>
  <si>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</si>
  <si>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</si>
  <si>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</si>
  <si>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</si>
  <si>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</si>
  <si>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</si>
  <si>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</si>
  <si>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</si>
  <si>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</si>
  <si>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</si>
  <si>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</si>
  <si>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</si>
  <si>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</si>
  <si>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</si>
  <si>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</si>
  <si>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</si>
  <si>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</si>
  <si>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</si>
  <si>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</si>
  <si>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</si>
  <si>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</si>
  <si>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</si>
  <si>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</si>
  <si>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</si>
  <si>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</si>
  <si>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</si>
  <si>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</si>
  <si>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</si>
  <si>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</si>
  <si>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</si>
  <si>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</si>
  <si>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</si>
  <si>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</si>
  <si>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</si>
  <si>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</si>
  <si>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</si>
  <si>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</si>
  <si>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</si>
  <si>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</si>
  <si>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</si>
  <si>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</si>
  <si>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</si>
  <si>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</si>
  <si>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</si>
  <si>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</si>
  <si>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</si>
  <si>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</si>
  <si>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</si>
  <si>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</si>
  <si>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</si>
  <si>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</si>
  <si>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</si>
  <si>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</si>
  <si>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</si>
  <si>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</si>
  <si>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</si>
  <si>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</si>
  <si>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</si>
  <si>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</si>
  <si>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</si>
  <si>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</si>
  <si>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</si>
  <si>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</si>
  <si>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</si>
  <si>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</si>
  <si>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</si>
  <si>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</si>
  <si>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</si>
  <si>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</si>
  <si>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</si>
  <si>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</si>
  <si>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</si>
  <si>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</si>
  <si>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</si>
  <si>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</si>
  <si>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</si>
  <si>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</si>
  <si>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</si>
  <si>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</si>
  <si>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</si>
  <si>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</si>
  <si>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</si>
  <si>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</si>
  <si>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</si>
  <si>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</si>
  <si>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</si>
  <si>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</si>
  <si>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</si>
  <si>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</si>
  <si>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</si>
  <si>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</si>
  <si>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</si>
  <si>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</si>
  <si>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</si>
  <si>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</si>
  <si>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</si>
  <si>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</si>
  <si>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</si>
  <si>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</si>
  <si>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</si>
  <si>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</si>
  <si>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</si>
  <si>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</si>
  <si>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</si>
  <si>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</si>
  <si>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</si>
  <si>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</si>
  <si>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</si>
  <si>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</si>
  <si>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</si>
  <si>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</si>
  <si>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</si>
  <si>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</si>
  <si>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</si>
  <si>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</si>
  <si>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</si>
  <si>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</si>
  <si>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</si>
  <si>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</si>
  <si>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</si>
  <si>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</si>
  <si>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</si>
  <si>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</si>
  <si>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</si>
  <si>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</si>
  <si>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</si>
  <si>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</si>
  <si>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</si>
  <si>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</si>
  <si>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</si>
  <si>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</si>
  <si>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</si>
  <si>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</si>
  <si>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</si>
  <si>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</si>
  <si>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</si>
  <si>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</si>
  <si>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</si>
  <si>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</si>
  <si>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</si>
  <si>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</si>
  <si>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</si>
  <si>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</si>
  <si>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</si>
  <si>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</si>
  <si>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</si>
  <si>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</si>
  <si>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</si>
  <si>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</si>
  <si>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</si>
  <si>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</si>
  <si>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</si>
  <si>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</si>
  <si>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</si>
  <si>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</si>
  <si>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</si>
  <si>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</si>
  <si>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</si>
  <si>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</si>
  <si>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</si>
  <si>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</si>
  <si>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</si>
  <si>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</si>
  <si>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</si>
  <si>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</si>
  <si>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</si>
  <si>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</si>
  <si>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</si>
  <si>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</si>
  <si>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</si>
  <si>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</si>
  <si>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</si>
  <si>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</si>
  <si>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</si>
  <si>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</si>
  <si>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</si>
  <si>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</si>
  <si>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</si>
  <si>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</si>
  <si>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</si>
  <si>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</si>
  <si>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</si>
  <si>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</si>
  <si>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</si>
  <si>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</si>
  <si>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</si>
  <si>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</si>
  <si>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</si>
  <si>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</si>
  <si>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</si>
  <si>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</si>
  <si>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</si>
  <si>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</si>
  <si>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</si>
  <si>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</si>
  <si>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</si>
  <si>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</si>
  <si>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</si>
  <si>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</si>
  <si>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</si>
  <si>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</si>
  <si>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</si>
  <si>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</si>
  <si>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</si>
  <si>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</si>
  <si>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</si>
  <si>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</si>
  <si>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</si>
  <si>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</si>
  <si>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</si>
  <si>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</si>
  <si>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</si>
  <si>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</si>
  <si>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</si>
  <si>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</si>
  <si>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</si>
  <si>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</si>
  <si>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</si>
  <si>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</si>
  <si>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</si>
  <si>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</si>
  <si>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</si>
  <si>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</si>
  <si>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</si>
  <si>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</si>
  <si>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</si>
  <si>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</si>
  <si>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</si>
  <si>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</si>
  <si>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</si>
  <si>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</si>
  <si>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</si>
  <si>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</si>
  <si>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</si>
  <si>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</si>
  <si>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</si>
  <si>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</si>
  <si>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</si>
  <si>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</si>
  <si>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</si>
  <si>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</si>
  <si>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</si>
  <si>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</si>
  <si>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</si>
  <si>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</si>
  <si>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</si>
  <si>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</si>
  <si>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</si>
  <si>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</si>
  <si>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</si>
  <si>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</si>
  <si>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</si>
  <si>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</si>
  <si>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</si>
  <si>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</si>
  <si>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</si>
  <si>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</si>
  <si>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</si>
  <si>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</si>
  <si>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</si>
  <si>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</si>
  <si>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</si>
  <si>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</si>
  <si>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</si>
  <si>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</si>
  <si>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</si>
  <si>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</si>
  <si>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</si>
  <si>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</si>
  <si>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</si>
  <si>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</si>
  <si>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</si>
  <si>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</si>
  <si>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</si>
  <si>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</si>
  <si>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</si>
  <si>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</si>
  <si>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</si>
  <si>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</si>
  <si>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</si>
  <si>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</si>
  <si>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</si>
  <si>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</si>
  <si>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</si>
  <si>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</si>
  <si>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</si>
  <si>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</si>
  <si>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</si>
  <si>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</si>
  <si>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</si>
  <si>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</si>
  <si>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</si>
  <si>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</si>
  <si>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</si>
  <si>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</si>
  <si>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</si>
  <si>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</si>
  <si>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</si>
  <si>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</si>
  <si>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</si>
  <si>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</si>
  <si>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</si>
  <si>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</si>
  <si>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</si>
  <si>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</si>
  <si>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</si>
  <si>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</si>
  <si>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</si>
  <si>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</si>
  <si>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</si>
  <si>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</si>
  <si>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</si>
  <si>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</si>
  <si>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</si>
  <si>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</si>
  <si>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</si>
  <si>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</si>
  <si>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</si>
  <si>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</si>
  <si>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</si>
  <si>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</si>
  <si>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</si>
  <si>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</si>
  <si>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</si>
  <si>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</si>
  <si>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</si>
  <si>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</si>
  <si>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</si>
  <si>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</si>
  <si>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</si>
  <si>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</si>
  <si>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</si>
  <si>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</si>
  <si>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</si>
  <si>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</si>
  <si>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</si>
  <si>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</si>
  <si>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</si>
  <si>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</si>
  <si>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</si>
  <si>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</si>
  <si>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</si>
  <si>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</si>
  <si>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</si>
  <si>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</si>
  <si>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</si>
  <si>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</si>
  <si>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</si>
  <si>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</si>
  <si>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</si>
  <si>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</si>
  <si>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</si>
  <si>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</si>
  <si>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</si>
  <si>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</si>
  <si>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</si>
  <si>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</si>
  <si>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</si>
  <si>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</si>
  <si>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</si>
  <si>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</si>
  <si>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</si>
  <si>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</si>
  <si>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</si>
  <si>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</si>
  <si>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</si>
  <si>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</si>
  <si>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</si>
  <si>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</si>
  <si>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</si>
  <si>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</si>
  <si>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</si>
  <si>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</si>
  <si>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</si>
  <si>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</si>
  <si>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</si>
  <si>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</si>
  <si>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</si>
  <si>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</si>
  <si>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</si>
  <si>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</si>
  <si>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</si>
  <si>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</si>
  <si>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</si>
  <si>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</si>
  <si>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</si>
  <si>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</si>
  <si>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</si>
  <si>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</si>
  <si>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</si>
  <si>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</si>
  <si>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</si>
  <si>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</si>
  <si>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</si>
  <si>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</si>
  <si>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</si>
  <si>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</si>
  <si>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</si>
  <si>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</si>
  <si>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</si>
  <si>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</si>
  <si>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</si>
  <si>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</si>
  <si>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</si>
  <si>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</si>
  <si>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</si>
  <si>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</si>
  <si>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</si>
  <si>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</si>
  <si>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</si>
  <si>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</si>
  <si>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</si>
  <si>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</si>
  <si>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</si>
  <si>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</si>
  <si>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</si>
  <si>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</si>
  <si>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</si>
  <si>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</si>
  <si>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</si>
  <si>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</si>
  <si>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</si>
  <si>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</si>
  <si>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</si>
  <si>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</si>
  <si>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</si>
  <si>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</si>
  <si>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</si>
  <si>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</si>
  <si>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</si>
  <si>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</si>
  <si>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</si>
  <si>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</si>
  <si>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</si>
  <si>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</si>
  <si>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</si>
  <si>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</si>
  <si>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</si>
  <si>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</si>
  <si>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</si>
  <si>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</si>
  <si>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</si>
  <si>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</si>
  <si>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</si>
  <si>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</si>
  <si>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</si>
  <si>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</si>
  <si>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</si>
  <si>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</si>
  <si>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</si>
  <si>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</si>
  <si>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</si>
  <si>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</si>
  <si>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</si>
  <si>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</si>
  <si>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</si>
  <si>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</si>
  <si>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</si>
  <si>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</si>
  <si>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</si>
  <si>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</si>
  <si>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</si>
  <si>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</si>
  <si>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</si>
  <si>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</si>
  <si>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</si>
  <si>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</si>
  <si>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</si>
  <si>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</si>
  <si>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</si>
  <si>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</si>
  <si>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</si>
  <si>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</si>
  <si>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</si>
  <si>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</si>
  <si>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</si>
  <si>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</si>
  <si>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</si>
  <si>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</si>
  <si>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</si>
  <si>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</si>
  <si>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</si>
  <si>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</si>
  <si>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</si>
  <si>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</si>
  <si>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</si>
  <si>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</si>
  <si>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</si>
  <si>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</si>
  <si>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</si>
  <si>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</si>
  <si>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</si>
  <si>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</si>
  <si>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</si>
  <si>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</si>
  <si>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</si>
  <si>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</si>
  <si>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</si>
  <si>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</si>
  <si>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</si>
  <si>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</si>
  <si>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</si>
  <si>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</si>
  <si>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</si>
  <si>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</si>
  <si>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</si>
  <si>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</si>
  <si>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</si>
  <si>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</si>
  <si>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</si>
  <si>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</si>
  <si>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</si>
  <si>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</si>
  <si>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</si>
  <si>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</si>
  <si>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</si>
  <si>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</si>
  <si>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</si>
  <si>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</si>
  <si>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</si>
  <si>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</si>
  <si>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</si>
  <si>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</si>
  <si>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</si>
  <si>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</si>
  <si>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</si>
  <si>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</si>
  <si>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</si>
  <si>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</si>
  <si>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</si>
  <si>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</si>
  <si>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</si>
  <si>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</si>
  <si>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</si>
  <si>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</si>
  <si>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</si>
  <si>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</si>
  <si>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</si>
  <si>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</si>
  <si>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</si>
  <si>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</si>
  <si>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</si>
  <si>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</si>
  <si>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</si>
  <si>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</si>
  <si>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</si>
  <si>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</si>
  <si>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</si>
  <si>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</si>
  <si>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</si>
  <si>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</si>
  <si>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</si>
  <si>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</si>
  <si>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</si>
  <si>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</si>
  <si>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</si>
  <si>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</si>
  <si>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</si>
  <si>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</si>
  <si>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</si>
  <si>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</si>
  <si>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</si>
  <si>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</si>
  <si>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</si>
  <si>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</si>
  <si>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</si>
  <si>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</si>
  <si>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</si>
  <si>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</si>
  <si>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</si>
  <si>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</si>
  <si>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</si>
  <si>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</si>
  <si>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</si>
  <si>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</si>
  <si>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</si>
  <si>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</si>
  <si>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</si>
  <si>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</si>
  <si>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</si>
  <si>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</si>
  <si>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</si>
  <si>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</si>
  <si>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</si>
  <si>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</si>
  <si>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</si>
  <si>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</si>
  <si>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</si>
  <si>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</si>
  <si>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</si>
  <si>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</si>
  <si>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</si>
  <si>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</si>
  <si>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</si>
  <si>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</si>
  <si>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</si>
  <si>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</si>
  <si>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</si>
  <si>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</si>
  <si>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</si>
  <si>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</si>
  <si>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</si>
  <si>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</si>
  <si>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</si>
  <si>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</si>
  <si>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</si>
  <si>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</si>
  <si>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</si>
  <si>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</si>
  <si>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</si>
  <si>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</si>
  <si>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</si>
  <si>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</si>
  <si>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</si>
  <si>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</si>
  <si>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</si>
  <si>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</si>
  <si>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</si>
  <si>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</si>
  <si>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</si>
  <si>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</si>
  <si>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</si>
  <si>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</si>
  <si>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</si>
  <si>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</si>
  <si>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</si>
  <si>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</si>
  <si>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</si>
  <si>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</si>
  <si>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</si>
  <si>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</si>
  <si>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</si>
  <si>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</si>
  <si>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</si>
  <si>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</si>
  <si>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</si>
  <si>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</si>
  <si>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</si>
  <si>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</si>
  <si>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</si>
  <si>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</si>
  <si>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</si>
  <si>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</si>
  <si>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</si>
  <si>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</si>
  <si>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</si>
  <si>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</si>
  <si>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</si>
  <si>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</si>
  <si>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</si>
  <si>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</si>
  <si>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</si>
  <si>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</si>
  <si>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</si>
  <si>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</si>
  <si>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</si>
  <si>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</si>
  <si>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</si>
  <si>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</si>
  <si>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</si>
  <si>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</si>
  <si>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</si>
  <si>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</si>
  <si>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</si>
  <si>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</si>
  <si>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</si>
  <si>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</si>
  <si>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</si>
  <si>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</si>
  <si>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</si>
  <si>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</si>
  <si>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</si>
  <si>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</si>
  <si>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</si>
  <si>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</si>
  <si>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</si>
  <si>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</si>
  <si>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</si>
  <si>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</si>
  <si>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</si>
  <si>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</si>
  <si>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</si>
  <si>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</si>
  <si>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</si>
  <si>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</si>
  <si>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</si>
  <si>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</si>
  <si>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</si>
  <si>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</si>
  <si>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</si>
  <si>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</si>
  <si>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</si>
  <si>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</si>
  <si>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</si>
  <si>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</si>
  <si>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</si>
  <si>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</si>
  <si>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</si>
  <si>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</si>
  <si>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</si>
  <si>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</si>
  <si>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</si>
  <si>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</si>
  <si>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</si>
  <si>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</si>
  <si>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</si>
  <si>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</si>
  <si>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</si>
  <si>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</si>
  <si>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</si>
  <si>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</si>
  <si>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</si>
  <si>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</si>
  <si>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</si>
  <si>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</si>
  <si>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</si>
  <si>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</si>
  <si>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</si>
  <si>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</si>
  <si>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</si>
  <si>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</si>
  <si>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</si>
  <si>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</si>
  <si>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</si>
  <si>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</si>
  <si>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</si>
  <si>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</si>
  <si>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</si>
  <si>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</si>
  <si>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</si>
  <si>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</si>
  <si>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</si>
  <si>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</si>
  <si>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</si>
  <si>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</si>
  <si>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</si>
  <si>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</si>
  <si>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</si>
  <si>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</si>
  <si>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</si>
  <si>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</si>
  <si>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</si>
  <si>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</si>
  <si>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</si>
  <si>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</si>
  <si>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</si>
  <si>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</si>
  <si>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</si>
  <si>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</si>
  <si>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</si>
  <si>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</si>
  <si>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</si>
  <si>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</si>
  <si>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</si>
  <si>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</si>
  <si>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</si>
  <si>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</si>
  <si>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</si>
  <si>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</si>
  <si>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</si>
  <si>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</si>
  <si>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</si>
  <si>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</si>
  <si>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</si>
  <si>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</si>
  <si>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</si>
  <si>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</si>
  <si>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</si>
  <si>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</si>
  <si>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</si>
  <si>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</si>
  <si>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</si>
  <si>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</si>
  <si>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</si>
  <si>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</si>
  <si>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</si>
  <si>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</si>
  <si>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</si>
  <si>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</si>
  <si>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</si>
  <si>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</si>
  <si>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</si>
  <si>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</si>
  <si>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</si>
  <si>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</si>
  <si>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</si>
  <si>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</si>
  <si>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</si>
  <si>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</si>
  <si>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</si>
  <si>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</si>
  <si>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</si>
  <si>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</si>
  <si>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</si>
  <si>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</si>
  <si>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</si>
  <si>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</si>
  <si>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</si>
  <si>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</si>
  <si>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</si>
  <si>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</si>
  <si>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</si>
  <si>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</si>
  <si>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</si>
  <si>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</si>
  <si>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</si>
  <si>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</si>
  <si>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</si>
  <si>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</si>
  <si>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</si>
  <si>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</si>
  <si>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</si>
  <si>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</si>
  <si>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</si>
  <si>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</si>
  <si>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</si>
  <si>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</si>
  <si>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</si>
  <si>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</si>
  <si>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</si>
  <si>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</si>
  <si>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</si>
  <si>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</si>
  <si>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</si>
  <si>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</si>
  <si>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</si>
  <si>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</si>
  <si>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</si>
  <si>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</si>
  <si>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</si>
  <si>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</si>
  <si>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</si>
  <si>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</si>
  <si>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</si>
  <si>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</si>
  <si>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</si>
  <si>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</si>
  <si>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</si>
  <si>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</si>
  <si>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</si>
  <si>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</si>
  <si>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</si>
  <si>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</si>
  <si>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</si>
  <si>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</si>
  <si>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</si>
  <si>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</si>
  <si>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</si>
  <si>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</si>
  <si>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</si>
  <si>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</si>
  <si>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</si>
  <si>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</si>
  <si>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</si>
  <si>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</si>
  <si>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</si>
  <si>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</si>
  <si>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</si>
  <si>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</si>
  <si>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</si>
  <si>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</si>
  <si>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</si>
  <si>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</si>
  <si>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</si>
  <si>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</si>
  <si>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</si>
  <si>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</si>
  <si>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</si>
  <si>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</si>
  <si>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</si>
  <si>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</si>
  <si>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</si>
  <si>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</si>
  <si>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</si>
  <si>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</si>
  <si>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</si>
  <si>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</si>
  <si>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</si>
  <si>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</si>
  <si>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</si>
  <si>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</si>
  <si>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</si>
  <si>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</si>
  <si>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</si>
  <si>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</si>
  <si>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</si>
  <si>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</si>
  <si>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</si>
  <si>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</si>
  <si>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</si>
  <si>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</si>
  <si>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</si>
  <si>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</si>
  <si>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</si>
  <si>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</si>
  <si>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</si>
  <si>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</si>
  <si>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</si>
  <si>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</si>
  <si>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</si>
  <si>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</si>
  <si>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</si>
  <si>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</si>
  <si>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</si>
  <si>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</si>
  <si>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</si>
  <si>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</si>
  <si>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</si>
  <si>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</si>
  <si>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</si>
  <si>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</si>
  <si>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</si>
  <si>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</si>
  <si>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</si>
  <si>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</si>
  <si>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</si>
  <si>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</si>
  <si>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</si>
  <si>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</si>
  <si>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</si>
  <si>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</si>
  <si>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</si>
  <si>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</si>
  <si>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</si>
  <si>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</si>
  <si>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</si>
  <si>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</si>
  <si>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</si>
  <si>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</si>
  <si>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</si>
  <si>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</si>
  <si>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</si>
  <si>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</si>
  <si>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</si>
  <si>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</si>
  <si>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</si>
  <si>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</si>
  <si>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</si>
  <si>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</si>
  <si>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</si>
  <si>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</si>
  <si>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</si>
  <si>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</si>
  <si>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</si>
  <si>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</si>
  <si>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</si>
  <si>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</si>
  <si>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</si>
  <si>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</si>
  <si>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</si>
  <si>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</si>
  <si>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</si>
  <si>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</si>
  <si>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</si>
  <si>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</si>
  <si>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</si>
  <si>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</si>
  <si>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</si>
  <si>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</si>
  <si>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</si>
  <si>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</si>
  <si>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</si>
  <si>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</si>
  <si>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</si>
  <si>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</si>
  <si>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</si>
  <si>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</si>
  <si>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</si>
  <si>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</si>
  <si>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</si>
  <si>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</si>
  <si>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</si>
  <si>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</si>
  <si>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</si>
  <si>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</si>
  <si>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</si>
  <si>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</si>
  <si>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</si>
  <si>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</si>
  <si>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</si>
  <si>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</si>
  <si>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</si>
  <si>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</si>
  <si>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</si>
  <si>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</si>
  <si>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</si>
  <si>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</si>
  <si>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</si>
  <si>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</si>
  <si>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</si>
  <si>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</si>
  <si>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</si>
  <si>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</si>
  <si>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</si>
  <si>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</si>
  <si>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</si>
  <si>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</si>
  <si>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</si>
  <si>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</si>
  <si>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</si>
  <si>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</si>
  <si>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</si>
  <si>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</si>
  <si>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</si>
  <si>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</si>
  <si>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</si>
  <si>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</si>
  <si>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</si>
  <si>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</si>
  <si>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</si>
  <si>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</si>
  <si>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</si>
  <si>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</si>
  <si>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</si>
  <si>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</si>
  <si>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</si>
  <si>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</si>
  <si>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</si>
  <si>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</si>
  <si>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</si>
  <si>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</si>
  <si>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</si>
  <si>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</si>
  <si>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</si>
  <si>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</si>
  <si>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</si>
  <si>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</si>
  <si>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</si>
  <si>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</si>
  <si>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</si>
  <si>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</si>
  <si>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</si>
  <si>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</si>
  <si>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</si>
  <si>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</si>
  <si>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</si>
  <si>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</si>
  <si>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</si>
  <si>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</si>
  <si>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</si>
  <si>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</si>
  <si>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</si>
  <si>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</si>
  <si>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</si>
  <si>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</si>
  <si>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</si>
  <si>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</si>
  <si>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</si>
  <si>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</si>
  <si>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</si>
  <si>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</si>
  <si>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</si>
  <si>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</si>
  <si>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</si>
  <si>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</si>
  <si>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</si>
  <si>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</si>
  <si>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</si>
  <si>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</si>
  <si>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</si>
  <si>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</si>
  <si>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</si>
  <si>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</si>
  <si>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</si>
  <si>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</si>
  <si>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</si>
  <si>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</si>
  <si>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</si>
  <si>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</si>
  <si>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</si>
  <si>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</si>
  <si>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</si>
  <si>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</si>
  <si>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</si>
  <si>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</si>
  <si>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</si>
  <si>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</si>
  <si>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</si>
  <si>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</si>
  <si>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</si>
  <si>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</si>
  <si>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</si>
  <si>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</si>
  <si>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</si>
  <si>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</si>
  <si>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</si>
  <si>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</si>
  <si>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</si>
  <si>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</si>
  <si>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</si>
  <si>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</si>
  <si>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</si>
  <si>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</si>
  <si>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</si>
  <si>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</si>
  <si>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</si>
  <si>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</si>
  <si>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</si>
  <si>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</si>
  <si>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</si>
  <si>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</si>
  <si>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</si>
  <si>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</si>
  <si>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</si>
  <si>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</si>
  <si>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</si>
  <si>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</si>
  <si>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</si>
  <si>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</si>
  <si>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</si>
  <si>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</si>
  <si>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</si>
  <si>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</si>
  <si>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</si>
  <si>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</si>
  <si>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</si>
  <si>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</si>
  <si>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</si>
  <si>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</si>
  <si>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</si>
  <si>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</si>
  <si>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</si>
  <si>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</si>
  <si>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</si>
  <si>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</si>
  <si>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</si>
  <si>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</si>
  <si>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</si>
  <si>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</si>
  <si>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</si>
  <si>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</si>
  <si>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</si>
  <si>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</si>
  <si>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</si>
  <si>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</si>
  <si>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</si>
  <si>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</si>
  <si>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</si>
  <si>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</si>
  <si>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</si>
  <si>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</si>
  <si>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</si>
  <si>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</si>
  <si>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</si>
  <si>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</si>
  <si>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</si>
  <si>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</si>
  <si>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</si>
  <si>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</si>
  <si>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</si>
  <si>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</si>
  <si>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</si>
  <si>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</si>
  <si>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</si>
  <si>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</si>
  <si>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</si>
  <si>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</si>
  <si>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</si>
  <si>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</si>
  <si>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</si>
  <si>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</si>
  <si>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</si>
  <si>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</si>
  <si>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</si>
  <si>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</si>
  <si>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</si>
  <si>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</si>
  <si>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</si>
  <si>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</si>
  <si>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</si>
  <si>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</si>
  <si>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</si>
  <si>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</si>
  <si>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</si>
  <si>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</si>
  <si>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</si>
  <si>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</si>
  <si>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</si>
  <si>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</si>
  <si>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</si>
  <si>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</si>
  <si>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</si>
  <si>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</si>
  <si>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</si>
  <si>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</si>
  <si>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</si>
  <si>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</si>
  <si>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</si>
  <si>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</si>
  <si>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</si>
  <si>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</si>
  <si>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</si>
  <si>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</si>
  <si>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</si>
  <si>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</si>
  <si>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</si>
  <si>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</si>
  <si>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</si>
  <si>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</si>
  <si>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</si>
  <si>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</si>
  <si>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</si>
  <si>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</si>
  <si>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</si>
  <si>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</si>
  <si>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</si>
  <si>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</si>
  <si>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</si>
  <si>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</si>
  <si>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</si>
  <si>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</si>
  <si>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</si>
  <si>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</si>
  <si>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</si>
  <si>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</si>
  <si>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</si>
  <si>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</si>
  <si>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</si>
  <si>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</si>
  <si>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</si>
  <si>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</si>
  <si>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</si>
  <si>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</si>
  <si>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</si>
  <si>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</si>
  <si>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</si>
  <si>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</si>
  <si>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</si>
  <si>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</si>
  <si>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</si>
  <si>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</si>
  <si>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</si>
  <si>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</si>
  <si>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</si>
  <si>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</si>
  <si>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</si>
  <si>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</si>
  <si>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</si>
  <si>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</si>
  <si>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</si>
  <si>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</si>
  <si>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</si>
  <si>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</si>
  <si>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</si>
  <si>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</si>
  <si>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</si>
  <si>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</si>
  <si>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</si>
  <si>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</si>
  <si>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</si>
  <si>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</si>
  <si>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</si>
  <si>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</si>
  <si>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</si>
  <si>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</si>
  <si>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</si>
  <si>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</si>
  <si>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</si>
  <si>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</si>
  <si>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</si>
  <si>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</si>
  <si>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</si>
  <si>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</si>
  <si>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</si>
  <si>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</si>
  <si>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</si>
  <si>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</si>
  <si>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</si>
  <si>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</si>
  <si>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</si>
  <si>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</si>
  <si>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</si>
  <si>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</si>
  <si>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</si>
  <si>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</si>
  <si>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</si>
  <si>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</si>
  <si>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</si>
  <si>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</si>
  <si>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</si>
  <si>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</si>
  <si>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</si>
  <si>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</si>
  <si>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</si>
  <si>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</si>
  <si>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</si>
  <si>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</si>
  <si>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</si>
  <si>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</si>
  <si>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</si>
  <si>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</si>
  <si>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</si>
  <si>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</si>
  <si>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</si>
  <si>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</si>
  <si>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</si>
  <si>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</si>
  <si>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</si>
  <si>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</si>
  <si>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</si>
  <si>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</si>
  <si>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</si>
  <si>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</si>
  <si>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</si>
  <si>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</si>
  <si>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</si>
  <si>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</si>
  <si>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</si>
  <si>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</si>
  <si>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</si>
  <si>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</si>
  <si>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</si>
  <si>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</si>
  <si>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</si>
  <si>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</si>
  <si>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</si>
  <si>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</si>
  <si>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</si>
  <si>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</si>
  <si>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</si>
  <si>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</si>
  <si>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</si>
  <si>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</si>
  <si>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</si>
  <si>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</si>
  <si>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</si>
  <si>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</si>
  <si>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</si>
  <si>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</si>
  <si>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</si>
  <si>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</si>
  <si>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</si>
  <si>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</si>
  <si>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</si>
  <si>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</si>
  <si>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</si>
  <si>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</si>
  <si>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</si>
  <si>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</si>
  <si>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</si>
  <si>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</si>
  <si>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</si>
  <si>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</si>
  <si>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</si>
  <si>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</si>
  <si>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</si>
  <si>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</si>
  <si>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</si>
  <si>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</si>
  <si>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</si>
  <si>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</si>
  <si>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</si>
  <si>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</si>
  <si>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</si>
  <si>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</si>
  <si>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</si>
  <si>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</si>
  <si>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</si>
  <si>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</si>
  <si>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</si>
  <si>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</si>
  <si>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</si>
  <si>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</si>
  <si>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</si>
  <si>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</si>
  <si>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</si>
  <si>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</si>
  <si>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</si>
  <si>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</si>
  <si>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</si>
  <si>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</si>
  <si>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</si>
  <si>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</si>
  <si>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</si>
  <si>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</si>
  <si>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</si>
  <si>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</si>
  <si>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</si>
  <si>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</si>
  <si>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</si>
  <si>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</si>
  <si>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</si>
  <si>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</si>
  <si>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</si>
  <si>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</si>
  <si>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</si>
  <si>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</si>
  <si>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</si>
  <si>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</si>
  <si>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</si>
  <si>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</si>
  <si>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</si>
  <si>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</si>
  <si>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</si>
  <si>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</si>
  <si>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</si>
  <si>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</si>
  <si>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</si>
  <si>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</si>
  <si>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</si>
  <si>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</si>
  <si>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</si>
  <si>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</si>
  <si>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</si>
  <si>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</si>
  <si>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</si>
  <si>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</si>
  <si>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</si>
  <si>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</si>
  <si>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</si>
  <si>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</si>
  <si>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</si>
  <si>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</si>
  <si>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</si>
  <si>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</si>
  <si>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</si>
  <si>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</si>
  <si>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</si>
  <si>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</si>
  <si>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</si>
  <si>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</si>
  <si>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</si>
  <si>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</si>
  <si>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</si>
  <si>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</si>
  <si>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</si>
  <si>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</si>
  <si>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</si>
  <si>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</si>
  <si>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</si>
  <si>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</si>
  <si>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</si>
  <si>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</si>
  <si>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</si>
  <si>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</si>
  <si>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</si>
  <si>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</si>
  <si>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</si>
  <si>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</si>
  <si>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</si>
  <si>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</si>
  <si>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</si>
  <si>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</si>
  <si>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</si>
  <si>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</si>
  <si>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</si>
  <si>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</si>
  <si>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</si>
  <si>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</si>
  <si>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</si>
  <si>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</si>
  <si>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</si>
  <si>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</si>
  <si>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</si>
  <si>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</si>
  <si>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</si>
  <si>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</si>
  <si>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</si>
  <si>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</si>
  <si>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</si>
  <si>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</si>
  <si>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</si>
  <si>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</si>
  <si>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</si>
  <si>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</si>
  <si>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</si>
  <si>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</si>
  <si>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</si>
  <si>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</si>
  <si>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</si>
  <si>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</si>
  <si>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</si>
  <si>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</si>
  <si>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</si>
  <si>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</si>
  <si>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</si>
  <si>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</si>
  <si>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</si>
  <si>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</si>
  <si>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</si>
  <si>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</si>
  <si>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</si>
  <si>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</si>
  <si>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</si>
  <si>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</si>
  <si>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</si>
  <si>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</si>
  <si>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</si>
  <si>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</si>
  <si>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</si>
  <si>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</si>
  <si>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</si>
  <si>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</si>
  <si>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</si>
  <si>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</si>
  <si>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</si>
  <si>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</si>
  <si>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</si>
  <si>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</si>
  <si>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</si>
  <si>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</si>
  <si>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</si>
  <si>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</si>
  <si>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</si>
  <si>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</si>
  <si>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</si>
  <si>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</si>
  <si>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</si>
  <si>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</si>
  <si>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</si>
  <si>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</si>
  <si>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</si>
  <si>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</si>
  <si>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</si>
  <si>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</si>
  <si>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</si>
  <si>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</si>
  <si>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</si>
  <si>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</si>
  <si>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</si>
  <si>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</si>
  <si>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</si>
  <si>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</si>
  <si>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</si>
  <si>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</si>
  <si>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</si>
  <si>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</si>
  <si>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</si>
  <si>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</si>
  <si>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</si>
  <si>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</si>
  <si>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</si>
  <si>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</si>
  <si>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</si>
  <si>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</si>
  <si>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</si>
  <si>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</si>
  <si>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</si>
  <si>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</si>
  <si>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</si>
  <si>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</si>
  <si>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</si>
  <si>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</si>
  <si>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</si>
  <si>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</si>
  <si>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</si>
  <si>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</si>
  <si>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</si>
  <si>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</si>
  <si>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</si>
  <si>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</si>
  <si>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</si>
  <si>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</si>
  <si>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</si>
  <si>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</si>
  <si>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</si>
  <si>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</si>
  <si>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</si>
  <si>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</si>
  <si>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</si>
  <si>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</si>
  <si>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</si>
  <si>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</si>
  <si>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</si>
  <si>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</si>
  <si>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</si>
  <si>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</si>
  <si>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</si>
  <si>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</si>
  <si>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</si>
  <si>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</si>
  <si>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</si>
  <si>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</si>
  <si>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</si>
  <si>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</si>
  <si>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</si>
  <si>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</si>
  <si>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</si>
  <si>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</si>
  <si>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</si>
  <si>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</si>
  <si>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</si>
  <si>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</si>
  <si>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</si>
  <si>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</si>
  <si>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</si>
  <si>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</si>
  <si>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</si>
  <si>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</si>
  <si>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</si>
  <si>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</si>
  <si>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</si>
  <si>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</si>
  <si>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</si>
  <si>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</si>
  <si>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</si>
  <si>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</si>
  <si>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</si>
  <si>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</si>
  <si>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</si>
  <si>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</si>
  <si>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</si>
  <si>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</si>
  <si>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</si>
  <si>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</si>
  <si>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</si>
  <si>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</si>
  <si>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</si>
  <si>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</si>
  <si>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</si>
  <si>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</si>
  <si>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</si>
  <si>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</si>
  <si>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</si>
  <si>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</si>
  <si>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</si>
  <si>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</si>
  <si>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</si>
  <si>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</si>
  <si>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</si>
  <si>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</si>
  <si>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</si>
  <si>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</si>
  <si>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</si>
  <si>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</si>
  <si>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</si>
  <si>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</si>
  <si>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</si>
  <si>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</si>
  <si>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</si>
  <si>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</si>
  <si>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</si>
  <si>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</si>
  <si>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</si>
  <si>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</si>
  <si>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</si>
  <si>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</si>
  <si>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</si>
  <si>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</si>
  <si>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</si>
  <si>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</si>
  <si>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</si>
  <si>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</si>
  <si>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</si>
  <si>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</si>
  <si>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</si>
  <si>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</si>
  <si>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</si>
  <si>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</si>
  <si>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</si>
  <si>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</si>
  <si>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</si>
  <si>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</si>
  <si>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</si>
  <si>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</si>
  <si>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</si>
  <si>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</si>
  <si>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</si>
  <si>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</si>
  <si>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</si>
  <si>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</si>
  <si>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</si>
  <si>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</si>
  <si>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</si>
  <si>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</si>
  <si>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</si>
  <si>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</si>
  <si>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</si>
  <si>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</si>
  <si>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</si>
  <si>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</si>
  <si>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</si>
  <si>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</si>
  <si>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</si>
  <si>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</si>
  <si>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</si>
  <si>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</si>
  <si>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</si>
  <si>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</si>
  <si>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</si>
  <si>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</si>
  <si>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</si>
  <si>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</si>
  <si>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</si>
  <si>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</si>
  <si>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</si>
  <si>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</si>
  <si>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</si>
  <si>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</si>
  <si>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</si>
  <si>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</si>
  <si>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</si>
  <si>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</si>
  <si>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</si>
  <si>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</si>
  <si>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</si>
  <si>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</si>
  <si>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</si>
  <si>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</si>
  <si>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</si>
  <si>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</si>
  <si>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</si>
  <si>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</si>
  <si>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</si>
  <si>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</si>
  <si>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</si>
  <si>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</si>
  <si>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</si>
  <si>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</si>
  <si>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</si>
  <si>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</si>
  <si>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</si>
  <si>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</si>
  <si>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</si>
  <si>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</si>
  <si>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</si>
  <si>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</si>
  <si>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</si>
  <si>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</si>
  <si>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</si>
  <si>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</si>
  <si>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</si>
  <si>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</si>
  <si>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</si>
  <si>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</si>
  <si>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</si>
  <si>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</si>
  <si>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</si>
  <si>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</si>
  <si>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</si>
  <si>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</si>
  <si>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</si>
  <si>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</si>
  <si>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</si>
  <si>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</si>
  <si>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</si>
  <si>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</si>
  <si>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</si>
  <si>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</si>
  <si>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</si>
  <si>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</si>
  <si>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</si>
  <si>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</si>
  <si>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</si>
  <si>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</si>
  <si>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</si>
  <si>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</si>
  <si>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</si>
  <si>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</si>
  <si>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</si>
  <si>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</si>
  <si>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</si>
  <si>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</si>
  <si>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</si>
  <si>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</si>
  <si>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</si>
  <si>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</si>
  <si>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</si>
  <si>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</si>
  <si>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</si>
  <si>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</si>
  <si>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</si>
  <si>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</si>
  <si>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</si>
  <si>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</si>
  <si>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</si>
  <si>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</si>
  <si>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</si>
  <si>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</si>
  <si>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</si>
  <si>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</si>
  <si>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</si>
  <si>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</si>
  <si>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</si>
  <si>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</si>
  <si>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</si>
  <si>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</si>
  <si>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</si>
  <si>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</si>
  <si>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</si>
  <si>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</si>
  <si>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</si>
  <si>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</si>
  <si>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</si>
  <si>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</si>
  <si>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</si>
  <si>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</si>
  <si>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</si>
  <si>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</si>
  <si>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</si>
  <si>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</si>
  <si>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</si>
  <si>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</si>
  <si>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</si>
  <si>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</si>
  <si>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</si>
  <si>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</si>
  <si>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</si>
  <si>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</si>
  <si>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</si>
  <si>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</si>
  <si>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</si>
  <si>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</si>
  <si>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</si>
  <si>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</si>
  <si>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</si>
  <si>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</si>
  <si>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</si>
  <si>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</si>
  <si>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</si>
  <si>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</si>
  <si>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</si>
  <si>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</si>
  <si>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</si>
  <si>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</si>
  <si>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</si>
  <si>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</si>
  <si>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</si>
  <si>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</si>
  <si>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</si>
  <si>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</si>
  <si>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</si>
  <si>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</si>
  <si>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</si>
  <si>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</si>
  <si>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</si>
  <si>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</si>
  <si>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</si>
  <si>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</si>
  <si>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</si>
  <si>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</si>
  <si>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</si>
  <si>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</si>
  <si>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</si>
  <si>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</si>
  <si>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</si>
  <si>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</si>
  <si>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</si>
  <si>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</si>
  <si>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</si>
  <si>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</si>
  <si>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</si>
  <si>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</si>
  <si>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</si>
  <si>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</si>
  <si>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</si>
  <si>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</si>
  <si>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</si>
  <si>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</si>
  <si>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</si>
  <si>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</si>
  <si>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</si>
  <si>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</si>
  <si>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</si>
  <si>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</si>
  <si>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</si>
  <si>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</si>
  <si>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</si>
  <si>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</si>
  <si>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</si>
  <si>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</si>
  <si>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</si>
  <si>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</si>
  <si>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</si>
  <si>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</si>
  <si>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</si>
  <si>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</si>
  <si>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</si>
  <si>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</si>
  <si>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</si>
  <si>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</si>
  <si>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</si>
  <si>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</si>
  <si>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</si>
  <si>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</si>
  <si>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</si>
  <si>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</si>
  <si>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</si>
  <si>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</si>
  <si>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</si>
  <si>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</si>
  <si>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</si>
  <si>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</si>
  <si>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</si>
  <si>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</si>
  <si>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</si>
  <si>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</si>
  <si>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</si>
  <si>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</si>
  <si>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</si>
  <si>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</si>
  <si>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</si>
  <si>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</si>
  <si>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</si>
  <si>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</si>
  <si>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</si>
  <si>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</si>
  <si>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</si>
  <si>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</si>
  <si>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</si>
  <si>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</si>
  <si>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</si>
  <si>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</si>
  <si>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</si>
  <si>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</si>
  <si>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</si>
  <si>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</si>
  <si>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</si>
  <si>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</si>
  <si>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</si>
  <si>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</si>
  <si>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</si>
  <si>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</si>
  <si>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</si>
  <si>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</si>
  <si>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</si>
  <si>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</si>
  <si>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</si>
  <si>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</si>
  <si>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</si>
  <si>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</si>
  <si>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</si>
  <si>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</si>
  <si>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</si>
  <si>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</si>
  <si>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</si>
  <si>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</si>
  <si>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</si>
  <si>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</si>
  <si>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</si>
  <si>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</si>
  <si>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</si>
  <si>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</si>
  <si>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</si>
  <si>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</si>
  <si>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</si>
  <si>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</si>
  <si>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</si>
  <si>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</si>
  <si>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</si>
  <si>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</si>
  <si>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</si>
  <si>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</si>
  <si>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</si>
  <si>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</si>
  <si>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</si>
  <si>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</si>
  <si>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</si>
  <si>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</si>
  <si>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</si>
  <si>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</si>
  <si>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</si>
  <si>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</si>
  <si>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</si>
  <si>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</si>
  <si>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</si>
  <si>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</si>
  <si>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</si>
  <si>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</si>
  <si>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</si>
  <si>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</si>
  <si>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</si>
  <si>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</si>
  <si>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</si>
  <si>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</si>
  <si>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</si>
  <si>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</si>
  <si>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</si>
  <si>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</si>
  <si>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</si>
  <si>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</si>
  <si>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</si>
  <si>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</si>
  <si>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</si>
  <si>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</si>
  <si>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</si>
  <si>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</si>
  <si>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</si>
  <si>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</si>
  <si>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</si>
  <si>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</si>
  <si>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</si>
  <si>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</si>
  <si>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</si>
  <si>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</si>
  <si>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</si>
  <si>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</si>
  <si>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</si>
  <si>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</si>
  <si>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</si>
  <si>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</si>
  <si>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</si>
  <si>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</si>
  <si>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</si>
  <si>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</si>
  <si>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</si>
  <si>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</si>
  <si>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</si>
  <si>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</si>
  <si>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</si>
  <si>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</si>
  <si>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</si>
  <si>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</si>
  <si>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</si>
  <si>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</si>
  <si>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</si>
  <si>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</si>
  <si>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</si>
  <si>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</si>
  <si>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</si>
  <si>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</si>
  <si>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</si>
  <si>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</si>
  <si>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</si>
  <si>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</si>
  <si>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</si>
  <si>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</si>
  <si>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</si>
  <si>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</si>
  <si>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</si>
  <si>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</si>
  <si>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</si>
  <si>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</si>
  <si>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</si>
  <si>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</si>
  <si>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</si>
  <si>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</si>
  <si>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</si>
  <si>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</si>
  <si>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</si>
  <si>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</si>
  <si>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</si>
  <si>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</si>
  <si>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</si>
  <si>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</si>
  <si>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</si>
  <si>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</si>
  <si>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</si>
  <si>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</si>
  <si>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</si>
  <si>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</si>
  <si>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</si>
  <si>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</si>
  <si>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</si>
  <si>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</si>
  <si>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</si>
  <si>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</si>
  <si>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</si>
  <si>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</si>
  <si>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</si>
  <si>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</si>
  <si>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</si>
  <si>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</si>
  <si>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</si>
  <si>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</si>
  <si>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</si>
  <si>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</si>
  <si>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</si>
  <si>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</si>
  <si>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</si>
  <si>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</si>
  <si>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</si>
  <si>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</si>
  <si>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</si>
  <si>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</si>
  <si>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</si>
  <si>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</si>
  <si>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</si>
  <si>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</si>
  <si>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</si>
  <si>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</si>
  <si>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</si>
  <si>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</si>
  <si>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</si>
  <si>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</si>
  <si>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</si>
  <si>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</si>
  <si>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</si>
  <si>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</si>
  <si>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</si>
  <si>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</si>
  <si>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</si>
  <si>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</si>
  <si>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</si>
  <si>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</si>
  <si>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</si>
  <si>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</si>
  <si>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</si>
  <si>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</si>
  <si>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</si>
  <si>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</si>
  <si>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</si>
  <si>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</si>
  <si>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</si>
  <si>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</si>
  <si>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</si>
  <si>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</si>
  <si>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</si>
  <si>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</si>
  <si>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</si>
  <si>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</si>
  <si>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</si>
  <si>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</si>
  <si>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</si>
  <si>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</si>
  <si>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</si>
  <si>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</si>
  <si>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</si>
  <si>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</si>
  <si>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</si>
  <si>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</si>
  <si>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</si>
  <si>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</si>
  <si>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</si>
  <si>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</si>
  <si>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</si>
  <si>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</si>
  <si>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</si>
  <si>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</si>
  <si>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</si>
  <si>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</si>
  <si>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</si>
  <si>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</si>
  <si>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</si>
  <si>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</si>
  <si>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</si>
  <si>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</si>
  <si>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</si>
  <si>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</si>
  <si>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</si>
  <si>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</si>
  <si>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</si>
  <si>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</si>
  <si>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</si>
  <si>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</si>
  <si>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</si>
  <si>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</si>
  <si>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</si>
  <si>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</si>
  <si>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</si>
  <si>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</si>
  <si>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</si>
  <si>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</si>
  <si>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</si>
  <si>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</si>
  <si>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</si>
  <si>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</si>
  <si>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</si>
  <si>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</si>
  <si>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</si>
  <si>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</si>
  <si>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</si>
  <si>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</si>
  <si>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</si>
  <si>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</si>
  <si>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</si>
  <si>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</si>
  <si>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</si>
  <si>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</si>
  <si>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</si>
  <si>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</si>
  <si>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</si>
  <si>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</si>
  <si>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</si>
  <si>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</si>
  <si>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</si>
  <si>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</si>
  <si>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</si>
  <si>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</si>
  <si>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</si>
  <si>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</si>
  <si>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</si>
  <si>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</si>
  <si>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</si>
  <si>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</si>
  <si>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</si>
  <si>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</si>
  <si>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</si>
  <si>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</si>
  <si>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</si>
  <si>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</si>
  <si>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</si>
  <si>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</si>
  <si>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</si>
  <si>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</si>
  <si>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</si>
  <si>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</si>
  <si>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</si>
  <si>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</si>
  <si>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</si>
  <si>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</si>
  <si>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</si>
  <si>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</si>
  <si>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</si>
  <si>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</si>
  <si>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</si>
  <si>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</si>
  <si>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</si>
  <si>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</si>
  <si>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</si>
  <si>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</si>
  <si>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</si>
  <si>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</si>
  <si>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</si>
  <si>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</si>
  <si>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</si>
  <si>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</si>
  <si>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</si>
  <si>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</si>
  <si>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</si>
  <si>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</si>
  <si>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</si>
  <si>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</si>
  <si>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</si>
  <si>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</si>
  <si>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</si>
  <si>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</si>
  <si>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</si>
  <si>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</si>
  <si>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</si>
  <si>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</si>
  <si>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</si>
  <si>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</si>
  <si>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</si>
  <si>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</si>
  <si>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</si>
  <si>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</si>
  <si>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</si>
  <si>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</si>
  <si>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</si>
  <si>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</si>
  <si>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</si>
  <si>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</si>
  <si>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</si>
  <si>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</si>
  <si>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</si>
  <si>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</si>
  <si>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</si>
  <si>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</si>
  <si>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</si>
  <si>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</si>
  <si>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</si>
  <si>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</si>
  <si>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</si>
  <si>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</si>
  <si>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</si>
  <si>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</si>
  <si>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</si>
  <si>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</si>
  <si>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</si>
  <si>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</si>
  <si>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</si>
  <si>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</si>
  <si>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</si>
  <si>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</si>
  <si>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</si>
  <si>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</si>
  <si>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</si>
  <si>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</si>
  <si>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</si>
  <si>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</si>
  <si>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</si>
  <si>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</si>
  <si>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</si>
  <si>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</si>
  <si>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</si>
  <si>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</si>
  <si>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</si>
  <si>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</si>
  <si>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</si>
  <si>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</si>
  <si>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</si>
  <si>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</si>
  <si>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</si>
  <si>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</si>
  <si>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</si>
  <si>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</si>
  <si>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</si>
  <si>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</si>
  <si>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</si>
  <si>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</si>
  <si>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</si>
  <si>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</si>
  <si>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</si>
  <si>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</si>
  <si>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</si>
  <si>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</si>
  <si>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</si>
  <si>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</si>
  <si>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</si>
  <si>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</si>
  <si>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</si>
  <si>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</si>
  <si>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</si>
  <si>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</si>
  <si>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</si>
  <si>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</si>
  <si>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</si>
  <si>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</si>
  <si>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</si>
  <si>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</si>
  <si>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</si>
  <si>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</si>
  <si>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</si>
  <si>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</si>
  <si>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</si>
  <si>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</si>
  <si>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</si>
  <si>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</si>
  <si>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</si>
  <si>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</si>
  <si>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</si>
  <si>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</si>
  <si>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</si>
  <si>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</si>
  <si>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</si>
  <si>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</si>
  <si>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</si>
  <si>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</si>
  <si>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</si>
  <si>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</si>
  <si>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</si>
  <si>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</si>
  <si>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</si>
  <si>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</si>
  <si>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</si>
  <si>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</si>
  <si>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</si>
  <si>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</si>
  <si>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</si>
  <si>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</si>
  <si>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</si>
  <si>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</si>
  <si>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</si>
  <si>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</si>
  <si>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</si>
  <si>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</si>
  <si>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</si>
  <si>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</si>
  <si>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</si>
  <si>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</si>
  <si>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</si>
  <si>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</si>
  <si>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</si>
  <si>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</si>
  <si>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</si>
  <si>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</si>
  <si>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</si>
  <si>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</si>
  <si>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</si>
  <si>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</si>
  <si>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</si>
  <si>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</si>
  <si>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</si>
  <si>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</si>
  <si>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</si>
  <si>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</si>
  <si>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</si>
  <si>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</si>
  <si>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</si>
  <si>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</si>
  <si>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</si>
  <si>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</si>
  <si>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</si>
  <si>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</si>
  <si>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</si>
  <si>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</si>
  <si>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</si>
  <si>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</si>
  <si>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</si>
  <si>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</si>
  <si>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</si>
  <si>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</si>
  <si>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</si>
  <si>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</si>
  <si>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</si>
  <si>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</si>
  <si>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</si>
  <si>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</si>
  <si>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</si>
  <si>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</si>
  <si>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</si>
  <si>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</si>
  <si>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</si>
  <si>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</si>
  <si>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</si>
  <si>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</si>
  <si>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</si>
  <si>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</si>
  <si>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</si>
  <si>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</si>
  <si>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</si>
  <si>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</si>
  <si>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</si>
  <si>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</si>
  <si>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</si>
  <si>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</si>
  <si>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</si>
  <si>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</si>
  <si>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</si>
  <si>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</si>
  <si>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</si>
  <si>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</si>
  <si>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</si>
  <si>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</si>
  <si>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</si>
  <si>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</si>
  <si>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</si>
  <si>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</si>
  <si>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</si>
  <si>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</si>
  <si>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</si>
  <si>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</si>
  <si>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</si>
  <si>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</si>
  <si>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</si>
  <si>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</si>
  <si>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</si>
  <si>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</si>
  <si>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</si>
  <si>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</si>
  <si>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</si>
  <si>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</si>
  <si>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</si>
  <si>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</si>
  <si>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</si>
  <si>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</si>
  <si>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</si>
  <si>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</si>
  <si>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</si>
  <si>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</si>
  <si>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</si>
  <si>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</si>
  <si>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</si>
  <si>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</si>
  <si>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</si>
  <si>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</si>
  <si>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</si>
  <si>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</si>
  <si>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</si>
  <si>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</si>
  <si>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</si>
  <si>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</si>
  <si>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</si>
  <si>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</si>
  <si>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</si>
  <si>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</si>
  <si>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</si>
  <si>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</si>
  <si>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</si>
  <si>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</si>
  <si>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</si>
  <si>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</si>
  <si>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</si>
  <si>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</si>
  <si>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</si>
  <si>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</si>
  <si>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</si>
  <si>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</si>
  <si>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</si>
  <si>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</si>
  <si>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</si>
  <si>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</si>
  <si>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</si>
  <si>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</si>
  <si>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</si>
  <si>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</si>
  <si>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</si>
  <si>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</si>
  <si>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</si>
  <si>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</si>
  <si>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</si>
  <si>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</si>
  <si>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</si>
  <si>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</si>
  <si>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</si>
  <si>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</si>
  <si>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</si>
  <si>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</si>
  <si>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</si>
  <si>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</si>
  <si>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</si>
  <si>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</si>
  <si>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</si>
  <si>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</si>
  <si>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</si>
  <si>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</si>
  <si>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</si>
  <si>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</si>
  <si>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</si>
  <si>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</si>
  <si>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</si>
  <si>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</si>
  <si>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</si>
  <si>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</si>
  <si>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</si>
  <si>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</si>
  <si>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</si>
  <si>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</si>
  <si>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</si>
  <si>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</si>
  <si>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</si>
  <si>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</si>
  <si>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</si>
  <si>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</si>
  <si>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</si>
  <si>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</si>
  <si>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</si>
  <si>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</si>
  <si>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</si>
  <si>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</si>
  <si>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</si>
  <si>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</si>
  <si>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</si>
  <si>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</si>
  <si>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</si>
  <si>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</si>
  <si>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</si>
  <si>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</si>
  <si>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</si>
  <si>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</si>
  <si>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</si>
  <si>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</si>
  <si>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</si>
  <si>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</si>
  <si>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</si>
  <si>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</si>
  <si>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</si>
  <si>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</si>
  <si>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</si>
  <si>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</si>
  <si>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</si>
  <si>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</si>
  <si>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</si>
  <si>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</si>
  <si>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</si>
  <si>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</si>
  <si>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</si>
  <si>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</si>
  <si>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</si>
  <si>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</si>
  <si>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</si>
  <si>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</si>
  <si>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</si>
  <si>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</si>
  <si>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</si>
  <si>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</si>
  <si>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</si>
  <si>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</si>
  <si>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</si>
  <si>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</si>
  <si>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</si>
  <si>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</si>
  <si>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</si>
  <si>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</si>
  <si>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</si>
  <si>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</si>
  <si>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</si>
  <si>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</si>
  <si>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</si>
  <si>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</si>
  <si>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</si>
  <si>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</si>
  <si>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</si>
  <si>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</si>
  <si>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</si>
  <si>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</si>
  <si>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</si>
  <si>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</si>
  <si>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</si>
  <si>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</si>
  <si>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</si>
  <si>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</si>
  <si>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</si>
  <si>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</si>
  <si>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</si>
  <si>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</si>
  <si>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</si>
  <si>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</si>
  <si>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</si>
  <si>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</si>
  <si>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</si>
  <si>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</si>
  <si>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</si>
  <si>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</si>
  <si>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</si>
  <si>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</si>
  <si>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</si>
  <si>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</si>
  <si>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</si>
  <si>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</si>
  <si>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</si>
  <si>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</si>
  <si>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</si>
  <si>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</si>
  <si>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</si>
  <si>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</si>
  <si>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</si>
  <si>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</si>
  <si>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</si>
  <si>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</si>
  <si>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</si>
  <si>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</si>
  <si>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</si>
  <si>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</si>
  <si>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</si>
  <si>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</si>
  <si>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</si>
  <si>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</si>
  <si>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</si>
  <si>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</si>
  <si>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</si>
  <si>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</si>
  <si>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</si>
  <si>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</si>
  <si>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</si>
  <si>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</si>
  <si>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</si>
  <si>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</si>
  <si>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</si>
  <si>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</si>
  <si>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</si>
  <si>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</si>
  <si>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</si>
  <si>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</si>
  <si>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</si>
  <si>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</si>
  <si>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</si>
  <si>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</si>
  <si>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</si>
  <si>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</si>
  <si>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</si>
  <si>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</si>
  <si>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</si>
  <si>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</si>
  <si>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</si>
  <si>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</si>
  <si>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</si>
  <si>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</si>
  <si>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</si>
  <si>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</si>
  <si>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</si>
  <si>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</si>
  <si>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</si>
  <si>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</si>
  <si>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</si>
  <si>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</si>
  <si>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</si>
  <si>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</si>
  <si>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</si>
  <si>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</si>
  <si>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</si>
  <si>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</si>
  <si>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</si>
  <si>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</si>
  <si>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</si>
  <si>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</si>
  <si>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</si>
  <si>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</si>
  <si>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</si>
  <si>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</si>
  <si>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</si>
  <si>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</si>
  <si>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</si>
  <si>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</si>
  <si>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</si>
  <si>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</si>
  <si>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</si>
  <si>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</si>
  <si>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</si>
  <si>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</si>
  <si>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</si>
  <si>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</si>
  <si>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</si>
  <si>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</si>
  <si>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</si>
  <si>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</si>
  <si>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</si>
  <si>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</si>
  <si>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</si>
  <si>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</si>
  <si>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</si>
  <si>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</si>
  <si>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</si>
  <si>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</si>
  <si>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</si>
  <si>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</si>
  <si>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</si>
  <si>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</si>
  <si>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</si>
  <si>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</si>
  <si>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</si>
  <si>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</si>
  <si>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</si>
  <si>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</si>
  <si>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</si>
  <si>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</si>
  <si>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</si>
  <si>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</si>
  <si>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</si>
  <si>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</si>
  <si>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</si>
  <si>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</si>
  <si>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</si>
  <si>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</si>
  <si>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</si>
  <si>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</si>
  <si>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</si>
  <si>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</si>
  <si>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</si>
  <si>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</si>
  <si>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</si>
  <si>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</si>
  <si>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</si>
  <si>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</si>
  <si>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</si>
  <si>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</si>
  <si>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</si>
  <si>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</si>
  <si>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</si>
  <si>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</si>
  <si>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</si>
  <si>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</si>
  <si>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</si>
  <si>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</si>
  <si>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</si>
  <si>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</si>
  <si>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</si>
  <si>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</si>
  <si>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</si>
  <si>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</si>
  <si>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</si>
  <si>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</si>
  <si>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</si>
  <si>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</si>
  <si>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</si>
  <si>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</si>
  <si>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</si>
  <si>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</si>
  <si>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</si>
  <si>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</si>
  <si>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</si>
  <si>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</si>
  <si>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</si>
  <si>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</si>
  <si>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</si>
  <si>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</si>
  <si>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</si>
  <si>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</si>
  <si>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</si>
  <si>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</si>
  <si>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</si>
  <si>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</si>
  <si>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</si>
  <si>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</si>
  <si>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</si>
  <si>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</si>
  <si>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</si>
  <si>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</si>
  <si>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</si>
  <si>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</si>
  <si>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</si>
  <si>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</si>
  <si>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</si>
  <si>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</si>
  <si>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</si>
  <si>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</si>
  <si>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</si>
  <si>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</si>
  <si>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</si>
  <si>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</si>
  <si>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</si>
  <si>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</si>
  <si>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</si>
  <si>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</si>
  <si>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</si>
  <si>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</si>
  <si>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</si>
  <si>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</si>
  <si>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</si>
  <si>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</si>
  <si>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</si>
  <si>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</si>
  <si>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</si>
  <si>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</si>
  <si>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</si>
  <si>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</si>
  <si>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</si>
  <si>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</si>
  <si>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</si>
  <si>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</si>
  <si>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</si>
  <si>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</si>
  <si>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</si>
  <si>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</si>
  <si>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</si>
  <si>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</si>
  <si>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</si>
  <si>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</si>
  <si>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</si>
  <si>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</si>
  <si>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</si>
  <si>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</si>
  <si>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</si>
  <si>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</si>
  <si>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</si>
  <si>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</si>
  <si>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</si>
  <si>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</si>
  <si>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</si>
  <si>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</si>
  <si>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</si>
  <si>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</si>
  <si>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</si>
  <si>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</si>
  <si>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</si>
  <si>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</si>
  <si>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</si>
  <si>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</si>
  <si>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</si>
  <si>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</si>
  <si>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</si>
  <si>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</si>
  <si>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</si>
  <si>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</si>
  <si>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</si>
  <si>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</si>
  <si>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</si>
  <si>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</si>
  <si>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</si>
  <si>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</si>
  <si>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</si>
  <si>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</si>
  <si>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</si>
  <si>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</si>
  <si>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</si>
  <si>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</si>
  <si>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</si>
  <si>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</si>
  <si>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</si>
  <si>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</si>
  <si>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</si>
  <si>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</si>
  <si>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</si>
  <si>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</si>
  <si>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</si>
  <si>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</si>
  <si>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</si>
  <si>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</si>
  <si>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</si>
  <si>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</si>
  <si>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</si>
  <si>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</si>
  <si>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</si>
  <si>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</si>
  <si>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</si>
  <si>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</si>
  <si>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</si>
  <si>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</si>
  <si>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</si>
  <si>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</si>
  <si>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</si>
  <si>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</si>
  <si>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</si>
  <si>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</si>
  <si>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</si>
  <si>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</si>
  <si>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</si>
  <si>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</si>
  <si>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</si>
  <si>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</si>
  <si>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</si>
  <si>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</si>
  <si>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</si>
  <si>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</si>
  <si>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</si>
  <si>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</si>
  <si>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</si>
  <si>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</si>
  <si>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</si>
  <si>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</si>
  <si>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</si>
  <si>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</si>
  <si>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</si>
  <si>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</si>
  <si>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</si>
  <si>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</si>
  <si>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</si>
  <si>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</si>
  <si>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</si>
  <si>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</si>
  <si>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</si>
  <si>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</si>
  <si>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</si>
  <si>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</si>
  <si>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</si>
  <si>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</si>
  <si>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</si>
  <si>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</si>
  <si>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</si>
  <si>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</si>
  <si>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</si>
  <si>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</si>
  <si>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</si>
  <si>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</si>
  <si>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</si>
  <si>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</si>
  <si>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</si>
  <si>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</si>
  <si>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</si>
  <si>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</si>
  <si>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</si>
  <si>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</si>
  <si>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</si>
  <si>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</si>
  <si>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</si>
  <si>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</si>
  <si>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</si>
  <si>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</si>
  <si>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</si>
  <si>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</si>
  <si>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</si>
  <si>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</si>
  <si>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</si>
  <si>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</si>
  <si>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</si>
  <si>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</si>
  <si>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</si>
  <si>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</si>
  <si>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</si>
  <si>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</si>
  <si>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</si>
  <si>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</si>
  <si>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</si>
  <si>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</si>
  <si>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</si>
  <si>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</si>
  <si>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</si>
  <si>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</si>
  <si>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</si>
  <si>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</si>
  <si>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</si>
  <si>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</si>
  <si>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</si>
  <si>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</si>
  <si>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</si>
  <si>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</si>
  <si>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</si>
  <si>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</si>
  <si>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</si>
  <si>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</si>
  <si>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</si>
  <si>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</si>
  <si>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</si>
  <si>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</si>
  <si>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</si>
  <si>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</si>
  <si>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</si>
  <si>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</si>
  <si>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</si>
  <si>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</si>
  <si>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</si>
  <si>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</si>
  <si>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</si>
  <si>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</si>
  <si>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</si>
  <si>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</si>
  <si>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</si>
  <si>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</si>
  <si>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</si>
  <si>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</si>
  <si>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</si>
  <si>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</si>
  <si>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</si>
  <si>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</si>
  <si>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</si>
  <si>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</si>
  <si>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</si>
  <si>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</si>
  <si>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</si>
  <si>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</si>
  <si>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</si>
  <si>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</si>
  <si>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</si>
  <si>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</si>
  <si>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</si>
  <si>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</si>
  <si>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</si>
  <si>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</si>
  <si>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</si>
  <si>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</si>
  <si>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</si>
  <si>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</si>
  <si>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</si>
  <si>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</si>
  <si>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</si>
  <si>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</si>
  <si>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</si>
  <si>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</si>
  <si>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</si>
  <si>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</si>
  <si>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</si>
  <si>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</si>
  <si>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</si>
  <si>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</si>
  <si>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</si>
  <si>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</si>
  <si>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</si>
  <si>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</si>
  <si>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</si>
  <si>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</si>
  <si>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</si>
  <si>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</si>
  <si>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</si>
  <si>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</si>
  <si>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</si>
  <si>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</si>
  <si>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</si>
  <si>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</si>
  <si>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</si>
  <si>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</si>
  <si>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</si>
  <si>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</si>
  <si>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</si>
  <si>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</si>
  <si>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</si>
  <si>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</si>
  <si>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</si>
  <si>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</si>
  <si>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</si>
  <si>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</si>
  <si>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</si>
  <si>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</si>
  <si>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</si>
  <si>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</si>
  <si>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</si>
  <si>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</si>
  <si>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</si>
  <si>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</si>
  <si>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</si>
  <si>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</si>
  <si>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</si>
  <si>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</si>
  <si>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</si>
  <si>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</si>
  <si>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</si>
  <si>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</si>
  <si>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</si>
  <si>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</si>
  <si>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</si>
  <si>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</si>
  <si>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</si>
  <si>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</si>
  <si>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</si>
  <si>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</si>
  <si>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</si>
  <si>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</si>
  <si>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</si>
  <si>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</si>
  <si>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</si>
  <si>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</si>
  <si>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</si>
  <si>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</si>
  <si>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</si>
  <si>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</si>
  <si>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</si>
  <si>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</si>
  <si>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</si>
  <si>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</si>
  <si>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</si>
  <si>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</si>
  <si>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</si>
  <si>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</si>
  <si>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</si>
  <si>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</si>
  <si>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</si>
  <si>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</si>
  <si>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</si>
  <si>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</si>
  <si>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</si>
  <si>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</si>
  <si>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</si>
  <si>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</si>
  <si>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</si>
  <si>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</si>
  <si>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</si>
  <si>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</si>
  <si>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</si>
  <si>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</si>
  <si>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</si>
  <si>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</si>
  <si>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</si>
  <si>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</si>
  <si>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</si>
  <si>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</si>
  <si>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</si>
  <si>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</si>
  <si>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</si>
  <si>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</si>
  <si>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</si>
  <si>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</si>
  <si>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</si>
  <si>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</si>
  <si>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</si>
  <si>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</si>
  <si>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</si>
  <si>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</si>
  <si>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</si>
  <si>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</si>
  <si>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</si>
  <si>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</si>
  <si>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</si>
  <si>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</si>
  <si>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</si>
  <si>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</si>
  <si>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</si>
  <si>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</si>
  <si>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</si>
  <si>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</si>
  <si>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</si>
  <si>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</si>
  <si>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</si>
  <si>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</si>
  <si>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</si>
  <si>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</si>
  <si>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</si>
  <si>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</si>
  <si>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</si>
  <si>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</si>
  <si>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</si>
  <si>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</si>
  <si>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</si>
  <si>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</si>
  <si>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</si>
  <si>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</si>
  <si>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</si>
  <si>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</si>
  <si>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</si>
  <si>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</si>
  <si>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</si>
  <si>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</si>
  <si>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</si>
  <si>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</si>
  <si>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</si>
  <si>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</si>
  <si>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</si>
  <si>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</si>
  <si>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</si>
  <si>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</si>
  <si>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</si>
  <si>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</si>
  <si>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</si>
  <si>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</si>
  <si>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</si>
  <si>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</si>
  <si>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</si>
  <si>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</si>
  <si>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</si>
  <si>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</si>
  <si>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</si>
  <si>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</si>
  <si>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</si>
  <si>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</si>
  <si>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</si>
  <si>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</si>
  <si>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</si>
  <si>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</si>
  <si>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</si>
  <si>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</si>
  <si>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</si>
  <si>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</si>
  <si>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</si>
  <si>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</si>
  <si>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</si>
  <si>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</si>
  <si>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</si>
  <si>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</si>
  <si>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</si>
  <si>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</si>
  <si>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</si>
  <si>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</si>
  <si>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</si>
  <si>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</si>
  <si>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</si>
  <si>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</si>
  <si>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</si>
  <si>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</si>
  <si>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</si>
  <si>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</si>
  <si>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</si>
  <si>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</si>
  <si>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</si>
  <si>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</si>
  <si>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</si>
  <si>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</si>
  <si>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</si>
  <si>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</si>
  <si>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</si>
  <si>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</si>
  <si>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</si>
  <si>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</si>
  <si>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</si>
  <si>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</si>
  <si>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</si>
  <si>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</si>
  <si>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</si>
  <si>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</si>
  <si>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</si>
  <si>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</si>
  <si>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</si>
  <si>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</si>
  <si>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</si>
  <si>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</si>
  <si>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</si>
  <si>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</si>
  <si>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</si>
  <si>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</si>
  <si>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</si>
  <si>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</si>
  <si>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</si>
  <si>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</si>
  <si>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</si>
  <si>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</si>
  <si>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</si>
  <si>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</si>
  <si>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</si>
  <si>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</si>
  <si>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</si>
  <si>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</si>
  <si>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</si>
  <si>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</si>
  <si>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</si>
  <si>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</si>
  <si>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</si>
  <si>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</si>
  <si>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</si>
  <si>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</si>
  <si>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</si>
  <si>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</si>
  <si>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</si>
  <si>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</si>
  <si>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</si>
  <si>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</si>
  <si>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</si>
  <si>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</si>
  <si>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</si>
  <si>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</si>
  <si>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</si>
  <si>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</si>
  <si>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</si>
  <si>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</si>
  <si>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</si>
  <si>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</si>
  <si>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</si>
  <si>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</si>
  <si>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</si>
  <si>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</si>
  <si>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</si>
  <si>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</si>
  <si>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</si>
  <si>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</si>
  <si>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</si>
  <si>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</si>
  <si>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</si>
  <si>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</si>
  <si>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</si>
  <si>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</si>
  <si>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</si>
  <si>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</si>
  <si>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</si>
  <si>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</si>
  <si>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</si>
  <si>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</si>
  <si>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</si>
  <si>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</si>
  <si>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</si>
  <si>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</si>
  <si>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</si>
  <si>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</si>
  <si>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</si>
  <si>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</si>
  <si>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</si>
  <si>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</si>
  <si>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</si>
  <si>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</si>
  <si>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</si>
  <si>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</si>
  <si>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</si>
  <si>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</si>
  <si>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</si>
  <si>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</si>
  <si>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</si>
  <si>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</si>
  <si>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</si>
  <si>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</si>
  <si>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</si>
  <si>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</si>
  <si>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</si>
  <si>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</si>
  <si>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</si>
  <si>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</si>
  <si>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</si>
  <si>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</si>
  <si>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</si>
  <si>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</si>
  <si>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</si>
  <si>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</si>
  <si>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</si>
  <si>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</si>
  <si>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</si>
  <si>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</si>
  <si>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</si>
  <si>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</si>
  <si>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</si>
  <si>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</si>
  <si>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</si>
  <si>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</si>
  <si>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</si>
  <si>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</si>
  <si>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</si>
  <si>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</si>
  <si>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</si>
  <si>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</si>
  <si>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</si>
  <si>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</si>
  <si>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</si>
  <si>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</si>
  <si>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</si>
  <si>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</si>
  <si>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</si>
  <si>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</si>
  <si>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</si>
  <si>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</si>
  <si>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</si>
  <si>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</si>
  <si>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</si>
  <si>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</si>
  <si>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</si>
  <si>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</si>
  <si>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</si>
  <si>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</si>
  <si>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</si>
  <si>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</si>
  <si>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</si>
  <si>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</si>
  <si>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</si>
  <si>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</si>
  <si>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</si>
  <si>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</si>
  <si>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</si>
  <si>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</si>
  <si>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</si>
  <si>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</si>
  <si>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</si>
  <si>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</si>
  <si>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</si>
  <si>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</si>
  <si>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</si>
  <si>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</si>
  <si>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</si>
  <si>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</si>
  <si>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</si>
  <si>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</si>
  <si>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</si>
  <si>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</si>
  <si>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</si>
  <si>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</si>
  <si>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</si>
  <si>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</si>
  <si>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</si>
  <si>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</si>
  <si>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</si>
  <si>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</si>
  <si>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</si>
  <si>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</si>
  <si>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</si>
  <si>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</si>
  <si>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</si>
  <si>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</si>
  <si>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</si>
  <si>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</si>
  <si>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</si>
  <si>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</si>
  <si>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</si>
  <si>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</si>
  <si>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</si>
  <si>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</si>
  <si>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</si>
  <si>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</si>
  <si>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</si>
  <si>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</si>
  <si>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</si>
  <si>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</si>
  <si>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</si>
  <si>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</si>
  <si>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</si>
  <si>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</si>
  <si>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</si>
  <si>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</si>
  <si>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</si>
  <si>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</si>
  <si>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</si>
  <si>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</si>
  <si>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</si>
  <si>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</si>
  <si>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</si>
  <si>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</si>
  <si>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</si>
  <si>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</si>
  <si>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</si>
  <si>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</si>
  <si>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</si>
  <si>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</si>
  <si>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</si>
  <si>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</si>
  <si>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</si>
  <si>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</si>
  <si>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</si>
  <si>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</si>
  <si>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</si>
  <si>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</si>
  <si>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</si>
  <si>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</si>
  <si>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</si>
  <si>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</si>
  <si>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</si>
  <si>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</si>
  <si>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</si>
  <si>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</si>
  <si>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</si>
  <si>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</si>
  <si>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</si>
  <si>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</si>
  <si>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</si>
  <si>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</si>
  <si>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</si>
  <si>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</si>
  <si>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</si>
  <si>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</si>
  <si>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</si>
  <si>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</si>
  <si>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</si>
  <si>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</si>
  <si>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</si>
  <si>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</si>
  <si>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</si>
  <si>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</si>
  <si>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</si>
  <si>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</si>
  <si>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</si>
  <si>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</si>
  <si>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</si>
  <si>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</si>
  <si>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</si>
  <si>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</si>
  <si>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</si>
  <si>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</si>
  <si>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</si>
  <si>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</si>
  <si>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</si>
  <si>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</si>
  <si>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</si>
  <si>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</si>
  <si>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</si>
  <si>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</si>
  <si>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</si>
  <si>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</si>
  <si>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</si>
  <si>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</si>
  <si>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</si>
  <si>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</si>
  <si>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</si>
  <si>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</si>
  <si>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</si>
  <si>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</si>
  <si>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</si>
  <si>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</si>
  <si>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</si>
  <si>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</si>
  <si>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</si>
  <si>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</si>
  <si>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</si>
  <si>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</si>
  <si>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</si>
  <si>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</si>
  <si>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</si>
  <si>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</si>
  <si>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</si>
  <si>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</si>
  <si>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</si>
  <si>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</si>
  <si>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</si>
  <si>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</si>
  <si>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</si>
  <si>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</si>
  <si>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</si>
  <si>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</si>
  <si>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</si>
  <si>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</si>
  <si>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</si>
  <si>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</si>
  <si>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</si>
  <si>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</si>
  <si>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</si>
  <si>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</si>
  <si>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</si>
  <si>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</si>
  <si>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</si>
  <si>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</si>
  <si>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</si>
  <si>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</si>
  <si>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</si>
  <si>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</si>
  <si>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</si>
  <si>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</si>
  <si>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</si>
  <si>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</si>
  <si>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</si>
  <si>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</si>
  <si>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</si>
  <si>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</si>
  <si>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</si>
  <si>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</si>
  <si>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</si>
  <si>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</si>
  <si>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</si>
  <si>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</si>
  <si>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</si>
  <si>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</si>
  <si>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</si>
  <si>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</si>
  <si>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</si>
  <si>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</si>
  <si>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</si>
  <si>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</si>
  <si>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</si>
  <si>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</si>
  <si>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</si>
  <si>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</si>
  <si>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</si>
  <si>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</si>
  <si>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</si>
  <si>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</si>
  <si>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</si>
  <si>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</si>
  <si>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</si>
  <si>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</si>
  <si>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</si>
  <si>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</si>
  <si>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</si>
  <si>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</si>
  <si>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</si>
  <si>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</si>
  <si>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</si>
  <si>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</si>
  <si>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</si>
  <si>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</si>
  <si>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</si>
  <si>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</si>
  <si>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</si>
  <si>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</si>
  <si>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</si>
  <si>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</si>
  <si>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</si>
  <si>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</si>
  <si>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</si>
  <si>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</si>
  <si>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</si>
  <si>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</si>
  <si>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</si>
  <si>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</si>
  <si>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</si>
  <si>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</si>
  <si>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</si>
  <si>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</si>
  <si>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</si>
  <si>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</si>
  <si>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</si>
  <si>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</si>
  <si>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</si>
  <si>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</si>
  <si>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</si>
  <si>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</si>
  <si>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</si>
  <si>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</si>
  <si>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</si>
  <si>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</si>
  <si>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</si>
  <si>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</si>
  <si>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</si>
  <si>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</si>
  <si>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</si>
  <si>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</si>
  <si>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</si>
  <si>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</si>
  <si>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</si>
  <si>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</si>
  <si>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</si>
  <si>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</si>
  <si>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</si>
  <si>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</si>
  <si>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</si>
  <si>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</si>
  <si>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</si>
  <si>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</si>
  <si>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</si>
  <si>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</si>
  <si>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</si>
  <si>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</si>
  <si>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</si>
  <si>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</si>
  <si>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</si>
  <si>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</si>
  <si>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</si>
  <si>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</si>
  <si>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</si>
  <si>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</si>
  <si>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</si>
  <si>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</si>
  <si>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</si>
  <si>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</si>
  <si>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</si>
  <si>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</si>
  <si>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</si>
  <si>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</si>
  <si>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</si>
  <si>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</si>
  <si>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</si>
  <si>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</si>
  <si>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</si>
  <si>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</si>
  <si>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</si>
  <si>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</si>
  <si>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</si>
  <si>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</si>
  <si>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</si>
  <si>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</si>
  <si>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</si>
  <si>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</si>
  <si>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</si>
  <si>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</si>
  <si>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</si>
  <si>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</si>
  <si>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</si>
  <si>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</si>
  <si>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</si>
  <si>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</si>
  <si>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</si>
  <si>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</si>
  <si>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</si>
  <si>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</si>
  <si>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</si>
  <si>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</si>
  <si>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</si>
  <si>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</si>
  <si>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</si>
  <si>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</si>
  <si>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</si>
  <si>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</si>
  <si>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</si>
  <si>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</si>
  <si>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</si>
  <si>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</si>
  <si>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</si>
  <si>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</si>
  <si>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</si>
  <si>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</si>
  <si>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</si>
  <si>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</si>
  <si>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</si>
  <si>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</si>
  <si>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</si>
  <si>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</si>
  <si>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</si>
  <si>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</si>
  <si>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</si>
  <si>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</si>
  <si>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</si>
  <si>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</si>
  <si>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</si>
  <si>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</si>
  <si>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</si>
  <si>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</si>
  <si>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</si>
  <si>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</si>
  <si>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</si>
  <si>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</si>
  <si>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</si>
  <si>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</si>
  <si>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</si>
  <si>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</si>
  <si>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</si>
  <si>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</si>
  <si>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</si>
  <si>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</si>
  <si>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</si>
  <si>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</si>
  <si>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</si>
  <si>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</si>
  <si>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</si>
  <si>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</si>
  <si>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</si>
  <si>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</si>
  <si>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</si>
  <si>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</si>
  <si>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</si>
  <si>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</si>
  <si>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</si>
  <si>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</si>
  <si>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</si>
  <si>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</si>
  <si>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</si>
  <si>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</si>
  <si>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</si>
  <si>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</si>
  <si>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</si>
  <si>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</si>
  <si>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</si>
  <si>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</si>
  <si>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</si>
  <si>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</si>
  <si>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</si>
  <si>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</si>
  <si>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</si>
  <si>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</si>
  <si>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</si>
  <si>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</si>
  <si>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</si>
  <si>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</si>
  <si>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</si>
  <si>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</si>
  <si>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</si>
  <si>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</si>
  <si>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</si>
  <si>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</si>
  <si>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</si>
  <si>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</si>
  <si>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</si>
  <si>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</si>
  <si>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</si>
  <si>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</si>
  <si>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</si>
  <si>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</si>
  <si>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</si>
  <si>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</si>
  <si>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</si>
  <si>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</si>
  <si>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</si>
  <si>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</si>
  <si>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</si>
  <si>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</si>
  <si>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</si>
  <si>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</si>
  <si>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</si>
  <si>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</si>
  <si>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</si>
  <si>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</si>
  <si>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</si>
  <si>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</si>
  <si>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</si>
  <si>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</si>
  <si>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</si>
  <si>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</si>
  <si>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</si>
  <si>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</si>
  <si>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</si>
  <si>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</si>
  <si>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</si>
  <si>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</si>
  <si>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</si>
  <si>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</si>
  <si>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</si>
  <si>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</si>
  <si>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</si>
  <si>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</si>
  <si>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</si>
  <si>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</si>
  <si>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</si>
  <si>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</si>
  <si>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</si>
  <si>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</si>
  <si>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</si>
  <si>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</si>
  <si>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</si>
  <si>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</si>
  <si>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</si>
  <si>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</si>
  <si>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</si>
  <si>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</si>
  <si>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</si>
  <si>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</si>
  <si>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</si>
  <si>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</si>
  <si>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</si>
  <si>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</si>
  <si>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</si>
  <si>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</si>
  <si>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</si>
  <si>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</si>
  <si>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</si>
  <si>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</si>
  <si>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</si>
  <si>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</si>
  <si>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</si>
  <si>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</si>
  <si>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</si>
  <si>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</si>
  <si>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</si>
  <si>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</si>
  <si>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</si>
  <si>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</si>
  <si>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</si>
  <si>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</si>
  <si>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</si>
  <si>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</si>
  <si>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</si>
  <si>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</si>
  <si>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</si>
  <si>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</si>
  <si>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</si>
  <si>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</si>
  <si>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</si>
  <si>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</si>
  <si>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</si>
  <si>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</si>
  <si>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</si>
  <si>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</si>
  <si>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</si>
  <si>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</si>
  <si>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</si>
  <si>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</si>
  <si>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</si>
  <si>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</si>
  <si>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</si>
  <si>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</si>
  <si>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</si>
  <si>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</si>
  <si>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</si>
  <si>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</si>
  <si>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</si>
  <si>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</si>
  <si>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</si>
  <si>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</si>
  <si>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</si>
  <si>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</si>
  <si>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</si>
  <si>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</si>
  <si>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</si>
  <si>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</si>
  <si>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</si>
  <si>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</si>
  <si>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</si>
  <si>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</si>
  <si>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</si>
  <si>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</si>
  <si>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</si>
  <si>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</si>
  <si>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</si>
  <si>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</si>
  <si>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</si>
  <si>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</si>
  <si>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</si>
  <si>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</si>
  <si>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</si>
  <si>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</si>
  <si>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</si>
  <si>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</si>
  <si>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</si>
  <si>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</si>
  <si>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</si>
  <si>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</si>
  <si>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</si>
  <si>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</si>
  <si>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</si>
  <si>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</si>
  <si>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</si>
  <si>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</si>
  <si>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</si>
  <si>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</si>
  <si>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</si>
  <si>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</si>
  <si>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</si>
  <si>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</si>
  <si>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</si>
  <si>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</si>
  <si>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</si>
  <si>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</si>
  <si>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</si>
  <si>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</si>
  <si>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</si>
  <si>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</si>
  <si>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</si>
  <si>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</si>
  <si>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</si>
  <si>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</si>
  <si>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</si>
  <si>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</si>
  <si>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</si>
  <si>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</si>
  <si>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</si>
  <si>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</si>
  <si>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</si>
  <si>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</si>
  <si>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</si>
  <si>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</si>
  <si>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</si>
  <si>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</si>
  <si>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</si>
  <si>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</si>
  <si>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</si>
  <si>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</si>
  <si>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</si>
  <si>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</si>
  <si>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</si>
  <si>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</si>
  <si>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</si>
  <si>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</si>
  <si>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</si>
  <si>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</si>
  <si>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</si>
  <si>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</si>
  <si>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</si>
  <si>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</si>
  <si>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</si>
  <si>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</si>
  <si>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</si>
  <si>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</si>
  <si>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</si>
  <si>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</si>
  <si>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</si>
  <si>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</si>
  <si>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</si>
  <si>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</si>
  <si>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</si>
  <si>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</si>
  <si>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</si>
  <si>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</si>
  <si>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</si>
  <si>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</si>
  <si>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</si>
  <si>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</si>
  <si>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</si>
  <si>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</si>
  <si>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</si>
  <si>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</si>
  <si>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</si>
  <si>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</si>
  <si>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</si>
  <si>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</si>
  <si>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</si>
  <si>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</si>
  <si>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</si>
  <si>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</si>
  <si>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</si>
  <si>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</si>
  <si>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</si>
  <si>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</si>
  <si>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</si>
  <si>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</si>
  <si>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</si>
  <si>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</si>
  <si>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</si>
  <si>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</si>
  <si>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</si>
  <si>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</si>
  <si>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</si>
  <si>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</si>
  <si>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</si>
  <si>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</si>
  <si>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</si>
  <si>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</si>
  <si>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</si>
  <si>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</si>
  <si>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</si>
  <si>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</si>
  <si>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</si>
  <si>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</si>
  <si>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</si>
  <si>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</si>
  <si>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</si>
  <si>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</si>
  <si>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</si>
  <si>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</si>
  <si>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</si>
  <si>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</si>
  <si>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</si>
  <si>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</si>
  <si>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</si>
  <si>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</si>
  <si>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</si>
  <si>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</si>
  <si>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</si>
  <si>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</si>
  <si>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</si>
  <si>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</si>
  <si>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</si>
  <si>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</si>
  <si>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</si>
  <si>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</si>
  <si>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</si>
  <si>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</si>
  <si>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</si>
  <si>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</si>
  <si>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</si>
  <si>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</si>
  <si>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</si>
  <si>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</si>
  <si>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</si>
  <si>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</si>
  <si>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</si>
  <si>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</si>
  <si>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</si>
  <si>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</si>
  <si>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</si>
  <si>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</si>
  <si>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</si>
  <si>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</si>
  <si>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</si>
  <si>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</si>
  <si>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</si>
  <si>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</si>
  <si>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</si>
  <si>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</si>
  <si>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</si>
  <si>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</si>
  <si>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</si>
  <si>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</si>
  <si>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</si>
  <si>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</si>
  <si>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</si>
  <si>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</si>
  <si>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</si>
  <si>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</si>
  <si>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</si>
  <si>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</si>
  <si>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</si>
  <si>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</si>
  <si>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</si>
  <si>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</si>
  <si>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</si>
  <si>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</si>
  <si>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</si>
  <si>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</si>
  <si>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</si>
  <si>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</si>
  <si>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</si>
  <si>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</si>
  <si>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</si>
  <si>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</si>
  <si>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</si>
  <si>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</si>
  <si>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</si>
  <si>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</si>
  <si>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</si>
  <si>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</si>
  <si>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</si>
  <si>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</si>
  <si>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</si>
  <si>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</si>
  <si>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</si>
  <si>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</si>
  <si>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</si>
  <si>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</si>
  <si>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</si>
  <si>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</si>
  <si>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</si>
  <si>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</si>
  <si>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</si>
  <si>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</si>
  <si>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</si>
  <si>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</si>
  <si>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</si>
  <si>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</si>
  <si>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</si>
  <si>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</si>
  <si>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</si>
  <si>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</si>
  <si>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</si>
  <si>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</si>
  <si>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</si>
  <si>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</si>
  <si>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</si>
  <si>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</si>
  <si>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</si>
  <si>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</si>
  <si>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</si>
  <si>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</si>
  <si>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</si>
  <si>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</si>
  <si>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</si>
  <si>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</si>
  <si>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</si>
  <si>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</si>
  <si>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</si>
  <si>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</si>
  <si>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</si>
  <si>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</si>
  <si>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</si>
  <si>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</si>
  <si>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</si>
  <si>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</si>
  <si>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</si>
  <si>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</si>
  <si>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</si>
  <si>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</si>
  <si>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</si>
  <si>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</si>
  <si>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</si>
  <si>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</si>
  <si>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</si>
  <si>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</si>
  <si>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</si>
  <si>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</si>
  <si>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</si>
  <si>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</si>
  <si>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</si>
  <si>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</si>
  <si>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</si>
  <si>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</si>
  <si>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</si>
  <si>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</si>
  <si>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</si>
  <si>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</si>
  <si>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</si>
  <si>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</si>
  <si>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</si>
  <si>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</si>
  <si>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</si>
  <si>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</si>
  <si>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</si>
  <si>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</si>
  <si>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</si>
  <si>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</si>
  <si>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</si>
  <si>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</si>
  <si>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</si>
  <si>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</si>
  <si>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</si>
  <si>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</si>
  <si>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</si>
  <si>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</si>
  <si>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</si>
  <si>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</si>
  <si>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</si>
  <si>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</si>
  <si>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</si>
  <si>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</si>
  <si>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</si>
  <si>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</si>
  <si>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</si>
  <si>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</si>
  <si>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</si>
  <si>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</si>
  <si>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</si>
  <si>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</si>
  <si>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</si>
  <si>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</si>
  <si>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</si>
  <si>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</si>
  <si>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</si>
  <si>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</si>
  <si>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</si>
  <si>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</si>
  <si>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</si>
  <si>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</si>
  <si>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</si>
  <si>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</si>
  <si>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</si>
  <si>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</si>
  <si>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</si>
  <si>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</si>
  <si>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</si>
  <si>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</si>
  <si>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</si>
  <si>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</si>
  <si>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</si>
  <si>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</si>
  <si>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</si>
  <si>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</si>
  <si>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</si>
  <si>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</si>
  <si>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</si>
  <si>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</si>
  <si>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</si>
  <si>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</si>
  <si>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</si>
  <si>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</si>
  <si>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</si>
  <si>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</si>
  <si>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</si>
  <si>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</si>
  <si>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</si>
  <si>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</si>
  <si>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</si>
  <si>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</si>
  <si>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</si>
  <si>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</si>
  <si>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</si>
  <si>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</si>
  <si>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</si>
  <si>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</si>
  <si>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</si>
  <si>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</si>
  <si>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</si>
  <si>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</si>
  <si>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</si>
  <si>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</si>
  <si>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</si>
  <si>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</si>
  <si>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</si>
  <si>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</si>
  <si>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</si>
  <si>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</si>
  <si>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</si>
  <si>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</si>
  <si>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</si>
  <si>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</si>
  <si>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</si>
  <si>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</si>
  <si>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</si>
  <si>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</si>
  <si>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</si>
  <si>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</si>
  <si>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</si>
  <si>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</si>
  <si>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</si>
  <si>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</si>
  <si>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</si>
  <si>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</si>
  <si>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</si>
  <si>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</si>
  <si>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</si>
  <si>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</si>
  <si>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</si>
  <si>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</si>
  <si>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</si>
  <si>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</si>
  <si>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</si>
  <si>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</si>
  <si>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</si>
  <si>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</si>
  <si>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</si>
  <si>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</si>
  <si>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</si>
  <si>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</si>
  <si>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</si>
  <si>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</si>
  <si>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</si>
  <si>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</si>
  <si>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</si>
  <si>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</si>
  <si>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</si>
  <si>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</si>
  <si>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</si>
  <si>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</si>
  <si>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</si>
  <si>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</si>
  <si>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</si>
  <si>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</si>
  <si>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</si>
  <si>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</si>
  <si>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</si>
  <si>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</si>
  <si>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</si>
  <si>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</si>
  <si>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</si>
  <si>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</si>
  <si>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</si>
  <si>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</si>
  <si>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</si>
  <si>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</si>
  <si>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</si>
  <si>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</si>
  <si>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</si>
  <si>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</si>
  <si>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</si>
  <si>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</si>
  <si>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</si>
  <si>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</si>
  <si>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</si>
  <si>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</si>
  <si>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</si>
  <si>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</si>
  <si>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</si>
  <si>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</si>
  <si>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</si>
  <si>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</si>
  <si>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</si>
  <si>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</si>
  <si>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</si>
  <si>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</si>
  <si>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</si>
  <si>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</si>
  <si>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</si>
  <si>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</si>
  <si>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</si>
  <si>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</si>
  <si>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</si>
  <si>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</si>
  <si>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</si>
  <si>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</si>
  <si>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</si>
  <si>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</si>
  <si>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</si>
  <si>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</si>
  <si>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</si>
  <si>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</si>
  <si>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</si>
  <si>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</si>
  <si>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</si>
  <si>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</si>
  <si>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</si>
  <si>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</si>
  <si>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</si>
  <si>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</si>
  <si>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</si>
  <si>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</si>
  <si>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</si>
  <si>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</si>
  <si>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</si>
  <si>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</si>
  <si>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</si>
  <si>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</si>
  <si>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</si>
  <si>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</si>
  <si>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</si>
  <si>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</si>
  <si>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</si>
  <si>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</si>
  <si>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</si>
  <si>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</si>
  <si>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</si>
  <si>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</si>
  <si>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</si>
  <si>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</si>
  <si>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</si>
  <si>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</si>
  <si>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</si>
  <si>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</si>
  <si>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</si>
  <si>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</si>
  <si>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</si>
  <si>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</si>
  <si>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</si>
  <si>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</si>
  <si>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</si>
  <si>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</si>
  <si>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</si>
  <si>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</si>
  <si>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</si>
  <si>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</si>
  <si>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</si>
  <si>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</si>
  <si>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</si>
  <si>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</si>
  <si>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</si>
  <si>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</si>
  <si>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</si>
  <si>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</si>
  <si>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</si>
  <si>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</si>
  <si>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</si>
  <si>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</si>
  <si>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</si>
  <si>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</si>
  <si>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</si>
  <si>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</si>
  <si>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</si>
  <si>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</si>
  <si>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</si>
  <si>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</si>
  <si>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</si>
  <si>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</si>
  <si>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</si>
  <si>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</si>
  <si>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</si>
  <si>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</si>
  <si>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</si>
  <si>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</si>
  <si>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</si>
  <si>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</si>
  <si>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</si>
  <si>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</si>
  <si>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</si>
  <si>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</si>
  <si>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</si>
  <si>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</si>
  <si>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</si>
  <si>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</si>
  <si>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</si>
  <si>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</si>
  <si>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</si>
  <si>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</si>
  <si>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</si>
  <si>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</si>
  <si>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</si>
  <si>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</si>
  <si>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</si>
  <si>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</si>
  <si>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</si>
  <si>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</si>
  <si>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</si>
  <si>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</si>
  <si>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</si>
  <si>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</si>
  <si>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</si>
  <si>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</si>
  <si>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</si>
  <si>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</si>
  <si>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</si>
  <si>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</si>
  <si>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</si>
  <si>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</si>
  <si>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</si>
  <si>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</si>
  <si>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</si>
  <si>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</si>
  <si>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</si>
  <si>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</si>
  <si>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</si>
  <si>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</si>
  <si>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</si>
  <si>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</si>
  <si>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</si>
  <si>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</si>
  <si>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</si>
  <si>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</si>
  <si>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</si>
  <si>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</si>
  <si>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</si>
  <si>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</si>
  <si>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</si>
  <si>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</si>
  <si>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</si>
  <si>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</si>
  <si>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</si>
  <si>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</si>
  <si>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</si>
  <si>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</si>
  <si>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</si>
  <si>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</si>
  <si>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</si>
  <si>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</si>
  <si>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</si>
  <si>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</si>
  <si>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</si>
  <si>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</si>
  <si>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</si>
  <si>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</si>
  <si>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</si>
  <si>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</si>
  <si>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</si>
  <si>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</si>
  <si>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</si>
  <si>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</si>
  <si>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</si>
  <si>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</si>
  <si>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</si>
  <si>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</si>
  <si>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</si>
  <si>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</si>
  <si>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</si>
  <si>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</si>
  <si>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</si>
  <si>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</si>
  <si>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</si>
  <si>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</si>
  <si>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</si>
  <si>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</si>
  <si>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</si>
  <si>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</si>
  <si>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</si>
  <si>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</si>
  <si>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</si>
  <si>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</si>
  <si>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</si>
  <si>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</si>
  <si>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</si>
  <si>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</si>
  <si>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</si>
  <si>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</si>
  <si>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</si>
  <si>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</si>
  <si>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</si>
  <si>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</si>
  <si>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</si>
  <si>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</si>
  <si>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</si>
  <si>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</si>
  <si>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</si>
  <si>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</si>
  <si>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</si>
  <si>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</si>
  <si>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</si>
  <si>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</si>
  <si>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</si>
  <si>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</si>
  <si>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</si>
  <si>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</si>
  <si>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</si>
  <si>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</si>
  <si>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</si>
  <si>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</si>
  <si>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</si>
  <si>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</si>
  <si>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</si>
  <si>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</si>
  <si>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</si>
  <si>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</si>
  <si>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</si>
  <si>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</si>
  <si>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</si>
  <si>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</si>
  <si>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</si>
  <si>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</si>
  <si>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</si>
  <si>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</si>
  <si>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</si>
  <si>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</si>
  <si>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</si>
  <si>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</si>
  <si>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</si>
  <si>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</si>
  <si>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</si>
  <si>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</si>
  <si>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</si>
  <si>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</si>
  <si>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</si>
  <si>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</si>
  <si>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</si>
  <si>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</si>
  <si>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</si>
  <si>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</si>
  <si>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</si>
  <si>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</si>
  <si>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</si>
  <si>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</si>
  <si>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</si>
  <si>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</si>
  <si>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</si>
  <si>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</si>
  <si>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</si>
  <si>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</si>
  <si>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</si>
  <si>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</si>
  <si>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</si>
  <si>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</si>
  <si>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</si>
  <si>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</si>
  <si>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</si>
  <si>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</si>
  <si>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</si>
  <si>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</si>
  <si>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</si>
  <si>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</si>
  <si>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</si>
  <si>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</si>
  <si>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</si>
  <si>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</si>
  <si>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</si>
  <si>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</si>
  <si>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</si>
  <si>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</si>
  <si>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</si>
  <si>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</si>
  <si>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</si>
  <si>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</si>
  <si>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</si>
  <si>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</si>
  <si>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</si>
  <si>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</si>
  <si>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</si>
  <si>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</si>
  <si>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</si>
  <si>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</si>
  <si>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</si>
  <si>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</si>
  <si>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</si>
  <si>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</si>
  <si>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</si>
  <si>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</si>
  <si>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</si>
  <si>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</si>
  <si>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</si>
  <si>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</si>
  <si>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</si>
  <si>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</si>
  <si>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</si>
  <si>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</si>
  <si>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</si>
  <si>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</si>
  <si>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</si>
  <si>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</si>
  <si>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</si>
  <si>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</si>
  <si>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</si>
  <si>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</si>
  <si>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</si>
  <si>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</si>
  <si>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</si>
  <si>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</si>
  <si>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</si>
  <si>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</si>
  <si>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</si>
  <si>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</si>
  <si>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</si>
  <si>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</si>
  <si>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</si>
  <si>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</si>
  <si>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</si>
  <si>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</si>
  <si>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</si>
  <si>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</si>
  <si>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</si>
  <si>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</si>
  <si>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</si>
  <si>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</si>
  <si>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</si>
  <si>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</si>
  <si>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</si>
  <si>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</si>
  <si>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</si>
  <si>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</si>
  <si>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</si>
  <si>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</si>
  <si>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</si>
  <si>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</si>
  <si>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</si>
  <si>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</si>
  <si>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</si>
  <si>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</si>
  <si>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</si>
  <si>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</si>
  <si>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</si>
  <si>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</si>
  <si>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</si>
  <si>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</si>
  <si>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</si>
  <si>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</si>
  <si>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</si>
  <si>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</si>
  <si>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</si>
  <si>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</si>
  <si>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</si>
  <si>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</si>
  <si>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</si>
  <si>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</si>
  <si>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</si>
  <si>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</si>
  <si>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</si>
  <si>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</si>
  <si>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</si>
  <si>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</si>
  <si>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</si>
  <si>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</si>
  <si>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</si>
  <si>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</si>
  <si>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</si>
  <si>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</si>
  <si>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</si>
  <si>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</si>
  <si>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</si>
  <si>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</si>
  <si>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</si>
  <si>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</si>
  <si>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</si>
  <si>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</si>
  <si>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</si>
  <si>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</si>
  <si>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</si>
  <si>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</si>
  <si>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</si>
  <si>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</si>
  <si>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</si>
  <si>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</si>
  <si>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</si>
  <si>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</si>
  <si>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</si>
  <si>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</si>
  <si>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</si>
  <si>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</si>
  <si>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</si>
  <si>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</si>
  <si>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</si>
  <si>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</si>
  <si>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</si>
  <si>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</si>
  <si>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</si>
  <si>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</si>
  <si>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</si>
  <si>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</si>
  <si>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</si>
  <si>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</si>
  <si>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</si>
  <si>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</si>
  <si>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</si>
  <si>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</si>
  <si>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</si>
  <si>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</si>
  <si>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</si>
  <si>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</si>
  <si>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</si>
  <si>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</si>
  <si>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</si>
  <si>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</si>
  <si>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</si>
  <si>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</si>
  <si>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</si>
  <si>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</si>
  <si>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</si>
  <si>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</si>
  <si>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</si>
  <si>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</si>
  <si>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</si>
  <si>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</si>
  <si>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</si>
  <si>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</si>
  <si>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</si>
  <si>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</si>
  <si>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</si>
  <si>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</si>
  <si>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</si>
  <si>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</si>
  <si>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</si>
  <si>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</si>
  <si>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</si>
  <si>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</si>
  <si>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</si>
  <si>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</si>
  <si>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</si>
  <si>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</si>
  <si>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</si>
  <si>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</si>
  <si>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</si>
  <si>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</si>
  <si>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</si>
  <si>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</si>
  <si>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</si>
  <si>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</si>
  <si>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</si>
  <si>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</si>
  <si>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</si>
  <si>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</si>
  <si>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</si>
  <si>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</si>
  <si>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</si>
  <si>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</si>
  <si>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</si>
  <si>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</si>
  <si>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</si>
  <si>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</si>
  <si>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</si>
  <si>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</si>
  <si>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</si>
  <si>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</si>
  <si>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</si>
  <si>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</si>
  <si>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</si>
  <si>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</si>
  <si>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</si>
  <si>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</si>
  <si>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</si>
  <si>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</si>
  <si>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</si>
  <si>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</si>
  <si>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</si>
  <si>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</si>
  <si>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</si>
  <si>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</si>
  <si>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</si>
  <si>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</si>
  <si>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</si>
  <si>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</si>
  <si>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</si>
  <si>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</si>
  <si>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</si>
  <si>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</si>
  <si>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</si>
  <si>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</si>
  <si>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</si>
  <si>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</si>
  <si>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</si>
  <si>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</si>
  <si>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</si>
  <si>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</si>
  <si>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</si>
  <si>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</si>
  <si>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</si>
  <si>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</si>
  <si>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</si>
  <si>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</si>
  <si>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</si>
  <si>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</si>
  <si>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</si>
  <si>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</si>
  <si>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</si>
  <si>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</si>
  <si>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</si>
  <si>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</si>
  <si>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</si>
  <si>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</si>
  <si>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</si>
  <si>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</si>
  <si>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</si>
  <si>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</si>
  <si>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</si>
  <si>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</si>
  <si>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</si>
  <si>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</si>
  <si>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</si>
  <si>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</si>
  <si>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</si>
  <si>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</si>
  <si>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</si>
  <si>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</si>
  <si>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</si>
  <si>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</si>
  <si>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</si>
  <si>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</si>
  <si>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</si>
  <si>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</si>
  <si>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</si>
  <si>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</si>
  <si>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</si>
  <si>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</si>
  <si>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</si>
  <si>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</si>
  <si>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</si>
  <si>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</si>
  <si>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</si>
  <si>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</si>
  <si>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</si>
  <si>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</si>
  <si>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</si>
  <si>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</si>
  <si>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</si>
  <si>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</si>
  <si>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</si>
  <si>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</si>
  <si>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</si>
  <si>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</si>
  <si>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</si>
  <si>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</si>
  <si>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</si>
  <si>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</si>
  <si>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</si>
  <si>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</si>
  <si>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</si>
  <si>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</si>
  <si>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</si>
  <si>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</si>
  <si>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</si>
  <si>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</si>
  <si>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</si>
  <si>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</si>
  <si>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PCM-20251028-00000975</t>
  </si>
  <si>
    <t xml:space="preserve">Restored by PG </t>
  </si>
  <si>
    <t xml:space="preserve"> PCM-20250215-00000830 </t>
  </si>
  <si>
    <t>LTE site still down and  site located in aramco area access issue need special permission</t>
  </si>
  <si>
    <t>PCM-20251028-00001142</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</si>
  <si>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</si>
  <si>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</si>
  <si>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</si>
  <si>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</si>
  <si>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</si>
  <si>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</si>
  <si>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</si>
  <si>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PCM-20251028-00001071</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</si>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</sst>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0" totalsRowShown="0" headerRowDxfId="157" dataDxfId="156" headerRowBorderDxfId="154" tableBorderDxfId="155" totalsRowBorderDxfId="153">
  <autoFilter ref="A1:CJ2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tabSelected="1" workbookViewId="0">
      <selection activeCell="A3" sqref="A3:X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295.65091990740621</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45958.599345833332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45958.599345833332</v>
      </c>
      <c r="H4" s="136"/>
      <c r="I4" s="134" t="str">
        <f>IFERROR(VLOOKUP(D4,DB!A:F,6,0),"")</f>
        <v/>
      </c>
      <c r="J4" s="134" t="str">
        <f>IFERROR(VLOOKUP(D4,DB!A:G,7,0),"")</f>
        <v/>
      </c>
      <c r="K4" s="138"/>
      <c r="L4" s="139" t="str">
        <f>IFERROR(VLOOKUP(D4,DB!A:I,9,0),"")</f>
        <v/>
      </c>
    </row>
    <row r="5" spans="1:15" ht="15" customHeight="1">
      <c r="A5" s="133"/>
      <c r="B5" s="134" t="str">
        <f>IFERROR(VLOOKUP(D5,DB!A:K,11,0),"")</f>
        <v/>
      </c>
      <c r="C5" s="134"/>
      <c r="D5" s="138"/>
      <c r="E5" s="135"/>
      <c r="F5" s="136"/>
      <c r="G5" s="137">
        <f ca="1">IFERROR(NOW()-F5,"")</f>
        <v>45958.599345833332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45958.599345833332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45958.599345833332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45958.599345833332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45958.599345833332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45958.599345833332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45958.599345833332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45958.599345833332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45958.599345833332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45958.599345833332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45958.599345833332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45958.599345833332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45958.599345833332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45958.599345833332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45958.599345833332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45958.599345833332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45958.599345833332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45958.599345833332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45958.599345833332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45958.599345833332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45958.599345833332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45958.599345833332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45958.599345833332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45958.599345833332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45958.599345833332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45958.599345833332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45958.599345833332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45958.599345833332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45958.599345833332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45958.599345833332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45958.599345833332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45958.599345833332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45958.599345833332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45958.599345833332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45958.599345833332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45958.599345833332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45958.599345833332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45958.599345833332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45958.599345833332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45958.599345833332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45958.599345833332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45958.599345833332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45958.599345833332</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45958.599345833332</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BF17740E-FBFA-4226-A8CA-A369F23C1323}"/>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0"/>
  <sheetViews>
    <sheetView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133.59950787037087</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22875</v>
      </c>
      <c r="E4" s="114" t="s">
        <v>38998</v>
      </c>
      <c r="F4" s="115">
        <v>45958.478877314818</v>
      </c>
      <c r="G4" s="116">
        <f ca="1">IFERROR(NOW()-F4,"-")</f>
        <v>0.12046851851482643</v>
      </c>
      <c r="H4" s="115">
        <v>45958.473321759258</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45958.599345833332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45958.599345833332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45958.599345833332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45958.599345833332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30402</v>
      </c>
      <c r="E9" s="114"/>
      <c r="F9" s="115"/>
      <c r="G9" s="116">
        <f ca="1">IFERROR(NOW()-F9,"-")</f>
        <v>45958.599345833332</v>
      </c>
      <c r="H9" s="115"/>
      <c r="I9" s="18" t="str">
        <f>IFERROR(VLOOKUP(D9,DB!A:F,6,0),"")</f>
        <v>SCECO</v>
      </c>
      <c r="J9" s="18" t="str">
        <f>IFERROR(VLOOKUP(D9,DB!A:G,7,0),"")</f>
        <v>In progress</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45958.599345833332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45958.599345833332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45958.599345833332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45958.599345833332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45958.599345833332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45958.599345833332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45958.599345833332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45958.599345833332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45958.599345833332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45958.599345833332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45958.599345833332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45958.599345833332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45958.599345833332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45958.599345833332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45958.599345833332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45958.599345833332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45958.599345833332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45958.599345833332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45958.599345833332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45958.599345833332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45958.599345833332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45958.599345833332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45958.599345833332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45958.599345833332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45958.599345833332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45958.599345833332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45958.599345833332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45958.599345833332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45958.599345833332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45958.599345833332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45958.599345833332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45958.599345833332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45958.599345833332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45958.599345833332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45958.599345833332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45958.599345833332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45958.599345833332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45958.599345833332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45958.599345833332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45958.599345833332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45958.599345833332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45958.599345833332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45958.599345833332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45958.599345833332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45958.599345833332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45958.599345833332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61"/>
      <c r="B56" s="162" t="str">
        <f>IFERROR(VLOOKUP(D56,DB!A:K,11,0),"")</f>
        <v/>
      </c>
      <c r="C56" s="162"/>
      <c r="D56" s="162"/>
      <c r="E56" s="163"/>
      <c r="F56" s="164"/>
      <c r="G56" s="165">
        <f ca="1">IFERROR(NOW()-F56,"-")</f>
        <v>45958.599345833332</v>
      </c>
      <c r="H56" s="164"/>
      <c r="I56" s="162" t="str">
        <f>IFERROR(VLOOKUP(D56,DB!A:F,6,0),"")</f>
        <v/>
      </c>
      <c r="J56" s="162" t="str">
        <f>IFERROR(VLOOKUP(D56,DB!A:G,7,0),"")</f>
        <v/>
      </c>
      <c r="K56" s="166"/>
      <c r="L56" s="162" t="str">
        <f>IFERROR(VLOOKUP(D56,DB!A:I,9,0),"")</f>
        <v/>
      </c>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c r="BK56" s="162"/>
      <c r="BL56" s="162"/>
      <c r="BM56" s="162"/>
      <c r="BN56" s="162"/>
      <c r="BO56" s="162"/>
      <c r="BP56" s="162"/>
      <c r="BQ56" s="162"/>
      <c r="BR56" s="162"/>
      <c r="BS56" s="162"/>
      <c r="BT56" s="162"/>
      <c r="BU56" s="162"/>
      <c r="BV56" s="162"/>
      <c r="BW56" s="162"/>
      <c r="BX56" s="162"/>
      <c r="BY56" s="162"/>
      <c r="BZ56" s="162"/>
      <c r="CA56" s="162"/>
      <c r="CB56" s="162"/>
      <c r="CC56" s="162"/>
      <c r="CD56" s="162"/>
      <c r="CE56" s="162"/>
      <c r="CF56" s="162"/>
      <c r="CG56" s="162"/>
      <c r="CH56" s="162"/>
      <c r="CI56" s="162"/>
      <c r="CJ56" s="167"/>
    </row>
    <row r="57" spans="1:88" ht="31.5" customHeight="1">
      <c r="A57" s="113"/>
      <c r="B57" s="18" t="str">
        <f>IFERROR(VLOOKUP(D57,DB!A:K,11,0),"")</f>
        <v/>
      </c>
      <c r="C57" s="18"/>
      <c r="D57" s="18"/>
      <c r="E57" s="114"/>
      <c r="F57" s="115"/>
      <c r="G57" s="116">
        <f ca="1">IFERROR(NOW()-F57,"-")</f>
        <v>45958.599345833332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45958.599345833332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45958.599345833332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45958.599345833332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45958.599345833332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45958.599345833332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45958.599345833332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45958.599345833332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45958.599345833332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45958.599345833332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45958.599345833332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45958.599345833332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45958.599345833332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45958.599345833332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45958.599345833332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45958.599345833332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45958.599345833332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45958.599345833332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45958.599345833332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45958.599345833332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45958.599345833332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45958.599345833332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45958.599345833332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45958.599345833332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45958.599345833332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45958.599345833332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45958.599345833332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45958.599345833332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45958.599345833332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45958.599345833332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45958.599345833332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45958.599345833332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45958.599345833332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45958.599345833332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45958.599345833332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45958.599345833332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45958.599345833332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45958.599345833332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45958.599345833332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45958.599345833332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45958.599345833332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45958.599345833332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45958.599345833332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45958.599345833332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45958.599345833332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45958.599345833332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45958.599345833332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45958.599345833332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45958.599345833332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45958.599345833332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45958.599345833332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45958.599345833332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45958.599345833332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45958.599345833332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45958.599345833332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45958.599345833332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45958.599345833332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45958.599345833332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45958.599345833332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45958.599345833332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45958.599345833332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45958.599345833332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45958.599345833332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45958.599345833332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45958.599345833332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45958.599345833332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45958.599345833332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45958.599345833332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45958.599345833332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45958.599345833332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45958.599345833332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45958.599345833332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45958.599345833332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45958.599345833332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45958.599345833332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45958.599345833332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45958.599345833332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45958.599345833332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45958.599345833332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45958.599345833332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45958.599345833332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45958.599345833332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45958.599345833332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45958.599345833332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45958.599345833332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45958.599345833332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45958.599345833332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45958.599345833332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45958.599345833332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45958.599345833332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45958.599345833332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45958.599345833332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45958.599345833332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45958.599345833332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45958.599345833332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45958.599345833332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45958.599345833332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45958.599345833332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45958.599345833332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45958.599345833332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45958.599345833332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45958.599345833332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45958.599345833332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45958.599345833332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45958.599345833332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45958.599345833332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45958.599345833332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45958.599345833332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45958.599345833332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45958.599345833332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45958.599345833332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45958.599345833332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45958.599345833332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45958.599345833332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45958.599345833332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45958.599345833332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45958.599345833332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45958.599345833332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45958.599345833332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45958.599345833332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45958.599345833332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45958.599345833332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45958.599345833332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45958.599345833332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45958.599345833332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45958.599345833332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45958.599345833332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45958.599345833332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45958.599345833332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45958.599345833332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45958.599345833332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45958.599345833332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45958.599345833332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45958.599345833332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45958.599345833332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45958.599345833332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45958.599345833332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45958.599345833332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45958.599345833332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45958.599345833332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45958.599345833332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45958.599345833332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45958.599345833332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61"/>
      <c r="B200" s="162" t="str">
        <f>IFERROR(VLOOKUP(D200,DB!A:K,11,0),"")</f>
        <v/>
      </c>
      <c r="C200" s="162"/>
      <c r="D200" s="162"/>
      <c r="E200" s="163"/>
      <c r="F200" s="164"/>
      <c r="G200" s="165">
        <f ca="1">IFERROR(NOW()-F200,"-")</f>
        <v>45958.599345833332</v>
      </c>
      <c r="H200" s="164"/>
      <c r="I200" s="162" t="str">
        <f>IFERROR(VLOOKUP(D200,DB!A:F,6,0),"")</f>
        <v/>
      </c>
      <c r="J200" s="162" t="str">
        <f>IFERROR(VLOOKUP(D200,DB!A:G,7,0),"")</f>
        <v/>
      </c>
      <c r="K200" s="166"/>
      <c r="L200" s="162" t="str">
        <f>IFERROR(VLOOKUP(D200,DB!A:I,9,0),"")</f>
        <v/>
      </c>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162"/>
      <c r="BX200" s="162"/>
      <c r="BY200" s="162"/>
      <c r="BZ200" s="162"/>
      <c r="CA200" s="162"/>
      <c r="CB200" s="162"/>
      <c r="CC200" s="162"/>
      <c r="CD200" s="162"/>
      <c r="CE200" s="162"/>
      <c r="CF200" s="162"/>
      <c r="CG200" s="162"/>
      <c r="CH200" s="162"/>
      <c r="CI200" s="162"/>
      <c r="CJ200" s="167"/>
    </row>
  </sheetData>
  <dataValidations count="2">
    <dataValidation allowBlank="1" showInputMessage="1" showErrorMessage="1" sqref="E1" xr:uid="{4D935161-CDD3-4592-B877-3FB59C99E142}"/>
    <dataValidation type="list" allowBlank="1" showInputMessage="1" showErrorMessage="1" sqref="E3:E2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45958.599345833332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45958.599345833332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45958.599345833332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45958.599345833332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45958.599345833332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45958.599345833332</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45958.599345833332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45958.599345833332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45958.599345833332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45958.599345833332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45958.599345833332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45958.599345833332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45958.599345833332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45958.599345833332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45958.599345833332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45958.599345833332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45958.599345833332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45958.599345833332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45958.599345833332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45958.599345833332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45958.599345833332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45958.599345833332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45958.599345833332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45958.599345833332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45958.599345833332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45958.599345833332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45958.599345833332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45958.599345833332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45958.599345833332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45958.599345833332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45958.599345833332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45958.599345833332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45958.599345833332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45958.599345833332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45958.599345833332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45958.599345833332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45958.599345833332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45958.599345833332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45958.599345833332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45958.599345833332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45958.599345833332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45958.599345833332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45958.599345833332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45958.599345833332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45958.599345833332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45958.599345833332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45958.599345833332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45958.599345833332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45958.599345833332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45958.599345833332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45958.599345833332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45958.599345833332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45958.599345833332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45958.599345833332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45958.599345833332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45958.599345833332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45958.599345833332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45958.599345833332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45958.599345833332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45958.599345833332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45958.599345833332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45958.599345833332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45958.599345833332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45958.599345833332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45958.599345833332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45958.599345833332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45958.599345833332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45958.599345833332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45958.599345833332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45958.599345833332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45958.599345833332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45958.599345833332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45958.599345833332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45958.599345833332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45958.599345833332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45958.599345833332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45958.599345833332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45958.599345833332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45958.599345833332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45958.599345833332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45958.599345833332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45958.599345833332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45958.599345833332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45958.599345833332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45958.599345833332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45958.599345833332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45958.599346064817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45958.599346064817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45958.599346064817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45958.599346064817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45958.599346064817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45958.599346064817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45958.599346064817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45958.599346064817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45958.599346064817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45958.599346064817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45958.599346064817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45958.599346064817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45958.599346064817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45958.599346064817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45958.599346064817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45958.599346064817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45958.599346064817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45958.599346064817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45958.599346064817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45958.599346064817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45958.599346064817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45958.599346064817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45958.599346064817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45958.599346064817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45958.599346064817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45958.599346064817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45958.599346064817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45958.599346064817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45958.599346064817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45958.599346064817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45958.599346064817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45958.599346064817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45958.599346064817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45958.599346064817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45958.599346064817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45958.599346064817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45958.599346064817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45958.599346064817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45958.599346064817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45958.599346064817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45958.599346064817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45958.599346064817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45958.599346064817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45958.599346064817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45958.599346064817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45958.599346064817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45958.599346064817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45958.599346064817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45958.599346064817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45958.599346064817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45958.599346064817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45958.599346064817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45958.599346064817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45958.599346064817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45958.599346064817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45958.599346064817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45958.599346064817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45958.599346064817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45958.599346064817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45958.599346064817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45958.599346064817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45958.599346064817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45958.599346064817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45958.599346064817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45958.599346064817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45958.599346064817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45958.599346064817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45958.599346064817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45958.599346064817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45958.599346064817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45958.599346064817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45958.599346064817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45958.599346064817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45958.599346064817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45958.599346064817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45958.599346064817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45958.599346064817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45958.599346064817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45958.599346064817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45958.599346064817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45958.599346064817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45958.599346064817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45958.599346064817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45958.599346064817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45958.599346064817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45958.599346064817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45958.599346064817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45958.599346064817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45958.599346064817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45958.599346064817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45958.599346064817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45958.599346064817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45958.599346064817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45958.599346064817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45958.599346064817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45958.599346064817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45958.599346064817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45958.599346064817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45958.599346064817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45958.599346064817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45958.599346064817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45958.599346064817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45958.599346064817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45958.599346064817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45958.599346064817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45958.599346064817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45958.599346064817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45958.599346064817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45958.599346064817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45958.599346064817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45958.599346064817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45958.599346064817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45958.599346064817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45958.599346064817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45958.599346064817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45958.599346064817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45958.599346064817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45958.599346064817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45958.599346064817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45958.599346064817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45958.599346064817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45958.599346064817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45958.599346064817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45958.599346064817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45958.599346064817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45958.599346064817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45958.599346064817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45958.599346064817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45958.599346064817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45958.599346064817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45958.599346064817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45958.599346064817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45958.599346064817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45958.599346064817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45958.599346064817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45958.599346064817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45958.599346064817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45958.599346064817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45958.599346064817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45958.599346064817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45958.599346064817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45958.599346064817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45958.599346064817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45958.599346064817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45958.599346064817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45958.599346064817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45958.599346064817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45958.599346064817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45958.599346064817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45958.599346064817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45958.599346064817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45958.599346064817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45958.599346064817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45958.599346064817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45958.599346064817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45958.599346064817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45958.599346064817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45958.599346064817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45958.599346064817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45958.599346064817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45958.599346064817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45958.599346064817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45958.599346064817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45958.599346064817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45958.599346064817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45958.599346064817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45958.599346064817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45958.599346064817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45958.599346064817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45958.599346064817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45958.599346064817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45958.599346064817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45958.599346064817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45958.599346064817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45958.599346064817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45958.599346064817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45958.599346064817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45958.599346064817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45958.599346064817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45958.599346064817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45958.599346064817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45958.599346064817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45958.599346064817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45958.599346064817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45958.599346064817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45958.599346064817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45958.599346064817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45958.599346064817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45958.599346064817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45958.599346064817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45958.599346064817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45958.599346064817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45958.599346064817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45958.599346064817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45958.599346064817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45958.599346064817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45958.599346064817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45958.599346064817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45958.599346064817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45958.599346064817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45958.599346064817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45958.599346064817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45958.599346064817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45958.599346064817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45958.599346064817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45958.599346064817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45958.599346064817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45958.599346064817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45958.599346064817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45958.599346064817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45958.599346064817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45958.599346064817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45958.599346064817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45958.599346064817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45958.599346064817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45958.599346064817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45958.599346064817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45958.599346064817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45958.599346064817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45958.599346064817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45958.599346064817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45958.599346064817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45958.599346064817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45958.599346064817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45958.599346064817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45958.599346064817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45958.599346064817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45958.599346064817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45958.599346064817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45958.599346064817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45958.599346064817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45958.599346064817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45958.599346064817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45958.599346064817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45958.599346064817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45958.599346064817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45958.599346064817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45958.599346064817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45958.599346064817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45958.599346064817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45958.599346064817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45958.599346064817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45958.599346064817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45958.599346064817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45958.599346064817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45958.599346064817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45958.599346064817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45958.599346064817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45958.599346064817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45958.599346064817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45958.599346064817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45958.599346064817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45958.599346064817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45958.599346064817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45958.599346064817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45958.599346064817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45958.599346064817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45958.599346064817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45958.599346064817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45958.599346064817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45958.599346064817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45958.599346064817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45958.599346064817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45958.599346064817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45958.599346064817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45958.599346064817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45958.599346064817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45958.599346064817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45958.599346064817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45958.599346064817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45958.599346064817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45958.599346064817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45958.599346064817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45958.599346064817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45958.599346064817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45958.599346064817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45958.599346064817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45958.599346064817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45958.599346064817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45958.599346064817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45958.599346064817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45958.599346064817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45958.599346064817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45958.599346064817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45958.599346064817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45958.599346064817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45958.599346064817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45958.599346064817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45958.599346064817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45958.599346064817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45958.599346064817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45958.599346064817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45958.599346064817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45958.599346064817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45958.599346064817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45958.599346064817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45958.599346064817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45958.599346064817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45958.599346064817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45958.599346064817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45958.599346064817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45958.599346064817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45958.599346064817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45958.599346064817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45958.599346064817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45958.599346064817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45958.599346064817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45958.599346064817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45958.599346064817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45958.599346064817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45958.599346064817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45958.599346064817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45958.599346064817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45958.599346064817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45958.599346064817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45958.599346064817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45958.599346064817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45958.599346064817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45958.599346064817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45958.599346064817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45958.599346064817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45958.599346064817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45958.599346064817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45958.599346064817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45958.599346064817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45958.599346064817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45958.599346064817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45958.599346064817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45958.599346064817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45958.599346064817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45958.599346064817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45958.599346064817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45958.599346064817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45958.599346064817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45958.599346064817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45958.599346064817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45958.599346064817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45958.599346064817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45958.599346064817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45958.599346064817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45958.599346064817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45958.599346064817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45958.599346064817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45958.599346064817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45958.599346064817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45958.599346064817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45958.599346064817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45958.599346064817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45958.599346064817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45958.599346064817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45958.599346064817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45958.599346064817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45958.599346064817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45958.599346064817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45958.599346064817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45958.599346064817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45958.599346064817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45958.599346064817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45958.599346064817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45958.599346064817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45958.599346064817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45958.599346064817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45958.599346064817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45958.599346064817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45958.599346064817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45958.599346064817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45958.599346064817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45958.599346064817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45958.599346064817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45958.599346064817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45958.599346064817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45958.599346064817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45958.599346064817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45958.599346064817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45958.599346064817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45958.599346064817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45958.599346064817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45958.599346064817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45958.599346064817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45958.599346064817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45958.599346064817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45958.599346064817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45958.599346064817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45958.599346064817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45958.599346064817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45958.599346064817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45958.599346064817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45958.599346064817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45958.599346064817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45958.599346064817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45958.599346064817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45958.599346064817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45958.599346064817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45958.599346064817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45958.599346064817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45958.599346064817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45958.599346064817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45958.599346064817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45958.599346064817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45958.599346064817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45958.599346064817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45958.599346064817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45958.599346064817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45958.599346064817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45958.599346064817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45958.599346064817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45958.599346064817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45958.599346064817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45958.599346064817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45958.599346064817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45958.599346064817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45958.599346064817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45958.599346064817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45958.599346064817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45958.599346064817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45958.599346064817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45958.599346064817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45958.599346064817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45958.599346064817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45958.599346064817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45958.599346064817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45958.599346064817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45958.599346064817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45958.599346064817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45958.599346064817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45958.599346064817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45958.599346064817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45958.599346064817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45958.599346064817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45958.599346064817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45958.599346064817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45958.599346064817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45958.599346064817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45958.599346064817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45958.599346064817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45958.599346064817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45958.599346064817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45958.599346064817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45958.599346064817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45958.599346064817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45958.599346064817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45958.599346064817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45958.599346064817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45958.599346064817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45958.599346064817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45958.599346064817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45958.599346064817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45958.599346064817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45958.599346064817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45958.599346064817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45958.599346064817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45958.599346064817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45958.599346064817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45958.599346064817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45958.599346064817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45958.599346064817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45958.599346064817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45958.599346064817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45958.599346064817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45958.599346064817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45958.599346064817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45958.599346064817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45958.599346064817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45958.599346064817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45958.599346064817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45958.599346064817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45958.599346064817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45958.599346064817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45958.599346064817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45958.599346064817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45958.599346064817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45958.599346064817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45958.599346064817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45958.599346064817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45958.599346064817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45958.599346064817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45958.599346064817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45958.599346064817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45958.599346064817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45958.599346064817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45958.599346064817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45958.599346064817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45958.599346064817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45958.599346064817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45958.599346064817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45958.599346064817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45958.599346064817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45958.599346064817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45958.599346064817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45958.599346064817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45958.599346064817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45958.599346064817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45958.599346064817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45958.599346064817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45958.599346064817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45958.599346064817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45958.599346064817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45958.599346064817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45958.599346064817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45958.599346064817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45958.599346064817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45958.599346064817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45958.599346064817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45958.599346064817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45958.599346064817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45958.599346064817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45958.599346064817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45958.599346064817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45958.599346064817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45958.599346064817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45958.599346064817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45958.599346064817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45958.599346064817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45958.599346064817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45958.599346064817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45958.599346064817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45958.599346064817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45958.599346064817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45958.599346064817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45958.599346064817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45958.599346064817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45958.599346064817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45958.599346064817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45958.599346064817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45958.599346064817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45958.599346064817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45958.599346064817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45958.599346064817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45958.599346064817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45958.599346064817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45958.599346064817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45958.599346064817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45958.599346064817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45958.599346064817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45958.599346064817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45958.599346064817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45958.599346064817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45958.599346064817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45958.599346064817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45958.599346064817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45958.599346064817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45958.599346064817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45958.599346064817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45958.599346064817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45958.599346064817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45958.599346064817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45958.599346064817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45958.599346064817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45958.599346064817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45958.599346064817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45958.599346064817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45958.599346064817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45958.599346064817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45958.599346064817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45958.599346064817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45958.599346064817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45958.599346064817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45958.599346064817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45958.599346064817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45958.599346064817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45958.599346064817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45958.599346064817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45958.599346064817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45958.599346064817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45958.599346064817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45958.599346064817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45958.599346064817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45958.599346064817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45958.599346064817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45958.599346064817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45958.599346064817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45958.599346064817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45958.599346064817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45958.599346064817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45958.599346064817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45958.599346064817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45958.599346064817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45958.599346064817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45958.599346064817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45958.599346064817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45958.599346064817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45958.599346064817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45958.599346064817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45958.599346064817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45958.599346064817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45958.599346064817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45958.599346064817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45958.599346064817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45958.599346064817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45958.599346064817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45958.599346064817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45958.599346064817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45958.599346064817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45958.599346064817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45958.599346064817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45958.599346064817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45958.599346064817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45958.599346064817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45958.599346064817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45958.599346064817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45958.599346064817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45958.599346064817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45958.599346064817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45958.599346064817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45958.599346064817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45958.599346064817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45958.599346064817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45958.599346064817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45958.599346064817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45958.599346064817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45958.599346064817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45958.599346064817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45958.599346064817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45958.599346064817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45958.599346064817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45958.599346064817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45958.599346064817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45958.599346064817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45958.599346064817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45958.599346064817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45958.599346064817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45958.599346064817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45958.599346064817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45958.599346064817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45958.599346064817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45958.599346064817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45958.599346064817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45958.599346064817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45958.599346064817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45958.599346064817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45958.599346064817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45958.599346064817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45958.599346064817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45958.599346064817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45958.599346064817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45958.599346064817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45958.599346064817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45958.599346064817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45958.599346064817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45958.599346064817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45958.599346064817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45958.599346064817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45958.599346064817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45958.599346064817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45958.599346064817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45958.599346064817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45958.599346064817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45958.599346064817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45958.599346064817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45958.599346064817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45958.599346064817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45958.599346064817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45958.599346064817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45958.599346064817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45958.599346064817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45958.599346064817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45958.599346064817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45958.599346064817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45958.599346064817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45958.599346064817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45958.599346064817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45958.599346064817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45958.599346064817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45958.599346064817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45958.599346064817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45958.599346064817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45958.599346064817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45958.599346064817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45958.599346064817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45958.599346064817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45958.599346064817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45958.599346064817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45958.599346064817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45958.599346064817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45958.599346064817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45958.599346064817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45958.599346064817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45958.599346064817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45958.599346064817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45958.599346064817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45958.599346064817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45958.599346064817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45958.599346064817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45958.599346064817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45958.599346064817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45958.599346064817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45958.599346064817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45958.599346064817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45958.599346064817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45958.599346064817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45958.599346064817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45958.599346064817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45958.599346064817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45958.599346064817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45958.599346064817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45958.599346064817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45958.599346064817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45958.599346064817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45958.599346064817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45958.599346064817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45958.599346064817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45958.599346064817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45958.599346064817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45958.599346064817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45958.599346064817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45958.599346064817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45958.599346064817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45958.599346064817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45958.599346064817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45958.599346064817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45958.599346064817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45958.599346064817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45958.599346064817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45958.599346064817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45958.599346064817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45958.599346064817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45958.599346064817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45958.599346064817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45958.599346064817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45958.599346064817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45958.599346064817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45958.599346064817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45958.599346064817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45958.599346064817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45958.599346064817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45958.599346064817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45958.599346064817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45958.599346064817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45958.599346064817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45958.599346064817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45958.599346064817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45958.599346064817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45958.599346064817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45958.599346064817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45958.599346064817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45958.599346064817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45958.599346064817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45958.599346064817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45958.599346064817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45958.599346064817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45958.599346064817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45958.599346064817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45958.599346064817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45958.599346064817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45958.599346064817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45958.599346064817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45958.599346064817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45958.599346064817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45958.599346064817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45958.599346064817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45958.599346064817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45958.599346064817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45958.599346064817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45958.599346064817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45958.599346064817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45958.599346064817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45958.599346064817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45958.599346064817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45958.599346064817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45958.599346064817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45958.599346064817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45958.599346064817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45958.599346064817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45958.599346064817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45958.599346064817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45958.599346064817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45958.599346064817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45958.599346064817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45958.599346064817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45958.599346064817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45958.599346064817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45958.599346064817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45958.599346064817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45958.599346064817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45958.599346064817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45958.599346064817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45958.599346064817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45958.599346064817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45958.599346064817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45958.599346064817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45958.599346064817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45958.599346064817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45958.599346064817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45958.599346064817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45958.599346064817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45958.599346064817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45958.599346064817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45958.599346064817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45958.599346064817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45958.599346064817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45958.599346064817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45958.599346064817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45958.599346064817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45958.599346064817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45958.599346064817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45958.599346064817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45958.599346064817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45958.599346064817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45958.599346064817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45958.599346064817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45958.599346064817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45958.599346064817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45958.599346064817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45958.599346064817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45958.599346064817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45958.599346064817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45958.599346064817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45958.599346064817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45958.599346064817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45958.599346064817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45958.599346064817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45958.599346064817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45958.599346064817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45958.599346064817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45958.599346064817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45958.599346064817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45958.599346064817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45958.599346064817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45958.599346064817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45958.599346064817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45958.599346064817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45958.599346064817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45958.599346064817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45958.599346064817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45958.599346064817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45958.599346064817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45958.599346064817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45958.599346064817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45958.599346064817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45958.599346064817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45958.599346064817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45958.599346064817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45958.599346064817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45958.599346064817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45958.599346064817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45958.599346064817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45958.599346064817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45958.599346064817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45958.599346064817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45958.599346064817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45958.599346064817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45958.599346064817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45958.599346064817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45958.599346064817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45958.599346064817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45958.599346064817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45958.599346064817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45958.599346064817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45958.599346064817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45958.599346064817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45958.599346064817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45958.599346064817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45958.599346064817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45958.599346064817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45958.599346064817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45958.599346064817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45958.599346064817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45958.599346064817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45958.599346064817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45958.599346064817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45958.599346064817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45958.599346064817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45958.599346064817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45958.599346064817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45958.599346064817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45958.599346064817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45958.599346064817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45958.599346064817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45958.599346064817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45958.599346064817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45958.599346064817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45958.599346064817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45958.599346064817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45958.599346064817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45958.599346064817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45958.599346064817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45958.599346064817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45958.599346064817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45958.599346064817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45958.599346064817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45958.599346064817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45958.599346064817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45958.599346064817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45958.599346064817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45958.599346064817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45958.599346064817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45958.599346064817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45958.599346064817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45958.599346064817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45958.599346064817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45958.599346064817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45958.599346064817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45958.599346064817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45958.599346064817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45958.599346064817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45958.599346064817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45958.599346064817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45958.599346064817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45958.599346064817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45958.599346064817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45958.599346064817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45958.599346064817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45958.599346064817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45958.599346064817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45958.599346064817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45958.599346064817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45958.599346064817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45958.599346064817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45958.599346064817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45958.599346064817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45958.599346064817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45958.599346064817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45958.599346064817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45958.599346064817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45958.599346064817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45958.599346064817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45958.599346064817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45958.599346064817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45958.599346064817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45958.599346064817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45958.599346064817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45958.599346064817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45958.599346064817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45958.599346064817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45958.599346064817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45958.599346064817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45958.599346064817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45958.599346064817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45958.599346064817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45958.599346064817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45958.599346064817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45958.599346064817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45958.599346064817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45958.599346064817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45958.599346064817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45958.599346064817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45958.599346064817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45958.599346064817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45958.599346064817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45958.599346064817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45958.599346064817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45958.599346064817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45958.599346064817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45958.599346064817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45958.599346064817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45958.599346064817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45958.599346064817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45958.599346064817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45958.599346064817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45958.599346064817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45958.599346064817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45958.599346064817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45958.599346064817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45958.599346064817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45958.599346064817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45958.599346064817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45958.599346064817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45958.599346064817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45958.599346064817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45958.599346064817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45958.599346064817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45958.599346064817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45958.599346064817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45958.599346064817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45958.599346064817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45958.599346064817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45958.599346064817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45958.599346064817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45958.599346064817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45958.599346064817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45958.599346064817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45958.599346064817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45958.599346064817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45958.599346064817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45958.599346064817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45958.599346064817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45958.599346064817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45958.599346064817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45958.599346064817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45958.599346064817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45958.599346064817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45958.599346064817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45958.599346064817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45958.599346064817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45958.599346064817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45958.599346064817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45958.599346064817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45958.599346064817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45958.599346064817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45958.599346064817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45958.599346064817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45958.599346064817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45958.599346064817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45958.599346064817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45958.599346064817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45958.599346064817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45958.599346064817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45958.599346064817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45958.599346064817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45958.599346064817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45958.599346064817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45958.599346064817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45958.599346064817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45958.599346064817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45958.599346064817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45958.599346064817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45958.599346064817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45958.599346064817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45958.599346064817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45958.599346064817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45958.599346064817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45958.599346064817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45958.599346064817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45958.599346064817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45958.599346064817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45958.599346064817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45958.599346064817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45958.599346064817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45958.599346064817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45958.599346064817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45958.599346064817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45958.599346064817</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255.11862824073614</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3</v>
      </c>
      <c r="D3" s="94" t="s">
        <v>35545</v>
      </c>
      <c r="E3" s="98" t="s">
        <v>39077</v>
      </c>
      <c r="F3" s="123">
        <v>45958.53534722222</v>
      </c>
      <c r="G3" s="124">
        <f ca="1">IFERROR(NOW()-F3,"")</f>
        <v>6.3998611112765502E-2</v>
      </c>
      <c r="H3" s="123">
        <v>45958.527233796296</v>
      </c>
      <c r="I3" s="119" t="str">
        <f>IFERROR(VLOOKUP(D3,DB!A:F,6,0),"")</f>
        <v>Generator-SG</v>
      </c>
      <c r="J3" s="119" t="str">
        <f>IFERROR(VLOOKUP(D3,DB!A:G,7,0),"")</f>
        <v>Vandalized</v>
      </c>
      <c r="K3" s="125" t="s">
        <v>39087</v>
      </c>
      <c r="L3" s="121" t="str">
        <f>IFERROR(VLOOKUP(D3,DB!A:I,9,0),"")</f>
        <v>Latis</v>
      </c>
    </row>
    <row r="4" spans="1:16" ht="15" customHeight="1">
      <c r="A4" s="119"/>
      <c r="B4" s="119" t="str">
        <f>IFERROR(VLOOKUP(D4,DB!A:K,11,0),"")</f>
        <v/>
      </c>
      <c r="C4" s="120"/>
      <c r="D4" s="121"/>
      <c r="E4" s="98"/>
      <c r="F4" s="123"/>
      <c r="G4" s="124">
        <f ca="1">IFERROR(NOW()-F4,"")</f>
        <v>45958.599345833332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45958.599345833332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45958.599345833332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45958.599345833332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45958.599345833332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45958.599345833332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45958.599345833332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45958.599345833332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45958.599345833332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45958.599345833332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45958.599345833332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45958.599345833332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45958.599345833332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45958.599345833332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45958.599345833332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45958.599345833332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45958.599345833332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45958.599345833332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45958.599345833332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45958.599345833332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45958.599345833332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45958.599345833332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45958.599345833332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45958.599345833332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45958.599345833332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45958.599345833332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45958.599345833332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45958.599345833332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45958.599345833332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45958.599345833332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45958.599345833332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45958.599345833332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45958.599345833332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45958.599345833332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45958.599345833332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45958.599345833332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45958.599345833332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45958.599345833332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45958.599345833332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45958.599345833332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45958.599345833332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45958.599345833332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45958.599345833332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45958.599345833332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45958.599345833332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45958.599345833332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45958.599345833332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45958.599345833332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45958.599345833332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45958.599345833332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45958.599345833332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45958.599345833332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45958.599345833332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45958.599345833332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45958.599345833332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45958.599345833332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45958.599345833332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45958.599345833332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45958.599345833332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45958.599345833332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45958.599345833332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45958.599345833332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45958.599345833332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45958.599345833332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45958.599345833332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45958.599345833332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45958.599345833332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45958.599345833332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45958.599345833332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45958.599345833332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45958.599345833332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45958.599345833332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45958.599345833332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45958.599345833332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45958.599345833332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45958.599345833332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45958.599345833332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45958.599345833332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45958.599345833332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45958.599345833332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45958.599345833332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45958.599345833332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45958.599345833332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45958.599345833332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45958.599345833332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45958.599345833332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45958.599345833332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45958.599345833332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45958.599345833332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45958.599345833332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45958.599345833332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45958.599345833332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45958.599345833332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45958.599345833332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45958.599345833332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45958.599345833332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45958.599345833332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45958.599345833332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45958.599345833332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45958.599345833332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45958.599345833332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45958.599345833332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45958.599345833332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45958.599345833332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45958.599345833332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45958.599345833332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45958.599345833332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45958.599345833332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45958.599345833332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45958.599345833332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45958.599345833332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45958.599345833332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45958.599345833332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45958.599345833332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45958.599345833332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45958.599345833332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45958.599345833332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45958.599345833332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45958.599345833332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45958.599345833332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45958.599345833332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45958.599345833332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45958.599345833332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45958.599345833332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45958.599345833332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45958.599345833332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45958.599345833332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45958.599345833332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45958.599345833332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45958.599345833332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45958.599345833332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45958.599345833332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45958.599345833332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45958.599345833332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45958.599345833332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45958.599345833332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45958.599345833332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45958.599345833332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45958.599345833332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45958.599345833332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45958.599345833332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45958.599345833332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45958.599345833332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45958.599345833332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45958.599345833332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45958.599345833332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45958.599345833332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45958.599345833332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45958.599345833332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45958.599345833332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45958.599345833332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45958.599345833332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45958.599345833332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45958.599345833332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45958.599345833332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45958.599345833332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45958.599345833332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45958.599345833332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45958.599345833332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45958.599345833332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45958.599345833332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45958.599345833332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45958.599345833332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45958.599345833332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45958.599345833332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45958.599345833332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45958.599345833332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45958.599345833332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45958.599345833332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45958.599345833332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45958.599345833332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45958.599345833332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45958.599345833332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45958.599345833332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45958.599345833332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45958.599345833332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45958.599345833332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45958.599345833332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45958.599345833332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45958.599345833332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45958.599345833332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45958.599345833332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45958.599345833332</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45958.599345833332</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66.767285648144025</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32.4104685185157</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9.9382347222199314</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45958.599345833332</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45958.599345833332</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45958.599345833332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45958.599345833332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45958.599345833332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45958.599345833332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45958.599345833332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45958.599345833332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45958.599345833332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45958.599345833332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45958.599345833332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45958.599345833332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45958.599345833332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45958.599345833332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45958.599345833332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45958.599345833332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45958.599345833332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45958.599345833332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45958.599345833332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45958.599345833332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45958.599345833332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45958.599345833332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45958.599345833332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45958.599345833332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45958.599345833332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45958.599345833332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45958.599345833332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45958.599345833332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45958.599345833332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45958.599345833332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45958.599345833332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45958.599345833332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45958.599345833332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45958.599345833332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45958.599345833332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45958.599345833332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45958.599345833332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45958.599345833332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45958.599345833332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45958.599345833332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45958.599345833332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45958.599345833332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45958.599345833332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45958.599345833332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45958.599345833332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45958.599345833332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45958.599345833332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45958.599345833332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45958.599345833332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45958.599345833332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45958.599345833332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45958.599345833332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45958.599345833332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45958.599345833332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45958.599345833332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45958.599345833332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45958.599345833332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45958.599345833332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45958.599345833332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45958.599345833332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45958.599345833332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45958.599345833332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45958.599345833332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45958.599345833332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45958.599345833332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45958.599345833332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45958.599345833332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45958.599345833332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45958.599345833332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45958.599345833332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45958.599345833332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45958.599345833332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45958.599345833332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45958.599345833332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45958.599345833332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45958.599345833332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45958.599345833332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45958.599345833332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45958.599345833332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45958.599345833332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45958.599345833332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45958.599345833332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45958.599345833332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45958.599345833332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45958.599345833332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45958.599345833332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45958.599345833332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45958.599345833332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45958.599345833332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45958.599345833332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45958.599345833332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45958.599345833332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45958.599345833332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45958.599345833332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45958.599345833332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45958.599345833332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45958.599345833332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45958.599345833332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45958.599345833332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45958.599345833332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45958.599345833332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45958.599345833332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45958.599345833332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45958.599345833332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45958.599345833332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45958.599345833332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45958.599345833332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45958.599345833332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45958.599345833332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45958.599345833332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45958.599345833332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45958.599345833332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45958.599345833332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45958.599345833332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45958.599345833332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45958.599345833332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45958.599345833332</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45958.599345833332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45958.599345833332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45958.599345833332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45958.599345833332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45958.599345833332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45958.599345833332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45958.599345833332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45958.599345833332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45958.599345833332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45958.599345833332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45958.599345833332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45958.599345833332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45958.599345833332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45958.599345833332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45958.599345833332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45958.599345833332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45958.599345833332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45958.599345833332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45958.599345833332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45958.599345833332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45958.599345833332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45958.599345833332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45958.599345833332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45958.599345833332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45958.599345833332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45958.599345833332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45958.599345833332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45958.599345833332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45958.599345833332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45958.599345833332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45958.599345833332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45958.599345833332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45958.599345833332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45958.599345833332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45958.599345833332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45958.599345833332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45958.599345833332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45958.599345833332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45958.599345833332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45958.599345833332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45958.599345833332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45958.599345833332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45958.599345833332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45958.599345833332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45958.599345833332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45958.599345833332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45958.599345833332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45958.599345833332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45958.599345833332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45958.599345833332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45958.599345833332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45958.599345833332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45958.599345833332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45958.599345833332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45958.599345833332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45958.599345833332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45958.599345833332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45958.599345833332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45958.599345833332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45958.599345833332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45958.599345833332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45958.599345833332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45958.599345833332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45958.599345833332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45958.599345833332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45958.599345833332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45958.599345833332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45958.599345833332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45958.599345833332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45958.599345833332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45958.599345833332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45958.599345833332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45958.599345833332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45958.599345833332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45958.599345833332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45958.599345833332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45958.599345833332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45958.599345833332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45958.599345833332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45958.599345833332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45958.599345833332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45958.599345833332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45958.599345833332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45958.599345833332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45958.599345833332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45958.599345833332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45958.599345833332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45958.599345833332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45958.599345833332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45958.599345833332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45958.599345833332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45958.599345833332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45958.599345833332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45958.599345833332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45958.599345833332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45958.599345833332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45958.599345833332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45958.599345833332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45958.599345833332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45958.599345833332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45958.599345833332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45958.599345833332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45958.599345833332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45958.599345833332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45958.599345833332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45958.599345833332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45958.599345833332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45958.599345833332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45958.599345833332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45958.599345833332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45958.599345833332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45958.599345833332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45958.599345833332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45958.599345833332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45958.599345833332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45958.599345833332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45958.599345833332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45958.599345833332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45958.599345833332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45958.599345833332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45958.599345833332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45958.599345833332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45958.599345833332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45958.599345833332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45958.599345833332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45958.599345833332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45958.599345833332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45958.599345833332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45958.599345833332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45958.599345833332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45958.599345833332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45958.599345833332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45958.599345833332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45958.599345833332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45958.599345833332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45958.599345833332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45958.599345833332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45958.599345833332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45958.599345833332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45958.599345833332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45958.599345833332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45958.599345833332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45958.599345833332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45958.599345833332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45958.599345833332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45958.599345833332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45958.599345833332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45958.599345833332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45958.599345833332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45958.599345833332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45958.599345833332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45958.599345833332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45958.599345833332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45958.599345833332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45958.599345833332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45958.599345833332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45958.599345833332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45958.599345833332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45958.599345833332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45958.599345833332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45958.599345833332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45958.599345833332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45958.599345833332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45958.599345833332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45958.599345833332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45958.599345833332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45958.599345833332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45958.599345833332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45958.599345833332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45958.599345833332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45958.599345833332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45958.599345833332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45958.599345833332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45958.599345833332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45958.599345833332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45958.599345833332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45958.599345833332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45958.599345833332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45958.599345833332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45958.599345833332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45958.599345833332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45958.599345833332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45958.599345833332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45958.599345833332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45958.599345833332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45958.599345833332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45958.599345833332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45958.599345833332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45958.599345833332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45958.599345833332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45958.599345833332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45958.599345833332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45958.599345833332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45958.599345833332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45958.599345833332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45958.599345833332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45958.599345833332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45958.599345833332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45958.599345833332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45958.599345833332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45958.599345833332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45958.599345833332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45958.599345833332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45958.599345833332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45958.599345833332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45958.599345833332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45958.599345833332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45958.599345833332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45958.599345833332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45958.599345833332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45958.599345833332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45958.599345833332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45958.599345833332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45958.599345833332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45958.599345833332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45958.599345833332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45958.599345833332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45958.599345833332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45958.599345833332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45958.599345833332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45958.599345833332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45958.599345833332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45958.599345833332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45958.599345833332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45958.599345833332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45958.599345833332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45958.599345833332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45958.599345833332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45958.599345833332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45958.599345833332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45958.599345833332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45958.599345833332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45958.599345833332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45958.599345833332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45958.599345833332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45958.599345833332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45958.599345833332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45958.599345833332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45958.599345833332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45958.599345833332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45958.599345833332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45958.599345833332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45958.599345833332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45958.599345833332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45958.599345833332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45958.599345833332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45958.599345833332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45958.599345833332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45958.599345833332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45958.599345833332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45958.599345833332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45958.599345833332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45958.599345833332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45958.599345833332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45958.599345833332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45958.599345833332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45958.599345833332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45958.599345833332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45958.599345833332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45958.599345833332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45958.599345833332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45958.599345833332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45958.599345833332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45958.599345833332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45958.599345833332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45958.599345833332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45958.599345833332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45958.599345833332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45958.599345833332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45958.599345833332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45958.599345833332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45958.599345833332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45958.599345833332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45958.599345833332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45958.599345833332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45958.599345833332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45958.599345833332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45958.599345833332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45958.599345833332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45958.599345833332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45958.599345833332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45958.599345833332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45958.599345833332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45958.599345833332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45958.599345833332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45958.599345833332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45958.599345833332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45958.599345833332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45958.599345833332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45958.599345833332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45958.599345833332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45958.599345833332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45958.599345833332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45958.599345833332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45958.599345833332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45958.599345833332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45958.599345833332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45958.599345833332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45958.599345833332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45958.599345833332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45958.599345833332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45958.599345833332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45958.599345833332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45958.599345833332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45958.599345833332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45958.599345833332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45958.599345833332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45958.599345833332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45958.599345833332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45958.599345833332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45958.599345833332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45958.599345833332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45958.599345833332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45958.599345833332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45958.599345833332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45958.599345833332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45958.599345833332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45958.599345833332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45958.599345833332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45958.599345833332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45958.599345833332</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34688</v>
      </c>
      <c r="E2" s="106" t="s">
        <v>38998</v>
      </c>
      <c r="F2" s="107">
        <v>45958.505972222221</v>
      </c>
      <c r="G2" s="77">
        <f ca="1">IFERROR(NOW()-F2,"-")</f>
        <v>9.3373611111019272E-2</v>
      </c>
      <c r="H2" s="107">
        <v>45958.505972222221</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45958.599345833332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45958.599345833332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45958.599345833332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45958.599345833332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45958.599345833332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45958.599345833332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45958.599345833332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45958.599345833332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45958.599345833332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45958.599345833332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45958.599345833332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45958.599345833332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45958.599345833332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45958.599345833332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45958.599345833332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45958.599345833332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45958.599345833332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45958.599345833332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45958.599345833332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45958.599345833332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45958.599345833332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45958.599345833332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45958.599345833332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45958.599345833332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45958.599345833332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45958.599345833332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45958.599345833332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45958.599345833332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45958.599345833332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45958.599345833332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45958.599345833332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45958.599345833332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45958.599345833332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45958.599345833332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45958.599345833332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45958.599345833332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45958.599345833332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45958.599345833332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45958.599345833332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45958.599345833332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45958.599345833332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45958.599345833332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45958.599345833332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45958.599345833332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45958.599345833332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45958.599345833332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45958.599345833332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45958.599345833332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45958.599345833332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45958.599345833332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45958.599345833332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45958.599345833332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45958.599345833332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45958.599345833332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45958.599345833332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45958.599345833332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45958.599345833332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45958.599345833332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45958.599345833332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45958.599345833332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45958.599345833332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45958.599345833332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45958.599345833332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45958.599345833332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45958.599345833332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45958.599345833332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45958.599345833332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45958.599345833332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45958.599345833332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45958.599345833332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45958.599345833332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45958.599345833332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45958.599345833332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45958.599345833332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45958.599345833332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45958.599345833332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45958.599345833332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45958.599345833332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45958.599345833332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45958.599345833332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45958.599345833332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45958.599345833332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45958.599345833332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45958.599345833332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45958.599345833332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45958.599345833332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45958.599345833332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45958.599345833332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45958.599345833332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45958.599345833332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45958.599345833332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45958.599345833332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45958.599345833332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45958.599345833332</v>
      </c>
      <c r="H96" s="107"/>
      <c r="I96" s="103" t="str">
        <f>IFERROR(VLOOKUP(D96,DB!A:F,6,0),"")</f>
        <v/>
      </c>
      <c r="J96" s="102" t="str">
        <f>IFERROR(VLOOKUP(D96,DB!A:G,7,0),"")</f>
        <v/>
      </c>
      <c r="K96" s="108"/>
      <c r="L96" s="109" t="str">
        <f>IFERROR(VLOOKUP(D96,DB!A:I,9,0),"")</f>
        <v/>
      </c>
    </row>
  </sheetData>
  <dataValidations count="2">
    <dataValidation allowBlank="1" showInputMessage="1" showErrorMessage="1" sqref="E1" xr:uid="{380493DB-286A-4683-AF55-C78F04945A49}"/>
    <dataValidation type="list" allowBlank="1" showInputMessage="1" showErrorMessage="1" sqref="E2: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2025-10-28T11:24:12Z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