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263" documentId="120_S{2AC9BD13-BADA-5192-A53E-5A8FF88502F6}" xr6:coauthVersionLast="47" xr6:coauthVersionMax="47" xr10:uidLastSave="{50874B44-FB82-4D46-911C-FD75D1A25B69}"/>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<sst xmlns="http://schemas.openxmlformats.org/spreadsheetml/2006/main" count="180286" uniqueCount="39127">
  <si>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</si>
  <si>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</si>
  <si>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</si>
  <si>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</si>
  <si>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</si>
  <si>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</si>
  <si>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</si>
  <si>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</si>
  <si>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</si>
  <si>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</si>
  <si>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</si>
  <si>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</si>
  <si>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</si>
  <si>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</si>
  <si>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</si>
  <si>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</si>
  <si>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</si>
  <si>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</si>
  <si>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</si>
  <si>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</si>
  <si>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</si>
  <si>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</si>
  <si>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</si>
  <si>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</si>
  <si>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</si>
  <si>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</si>
  <si>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</si>
  <si>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</si>
  <si>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</si>
  <si>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</si>
  <si>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</si>
  <si>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</si>
  <si>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</si>
  <si>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</si>
  <si>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</si>
  <si>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</si>
  <si>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</si>
  <si>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</si>
  <si>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</si>
  <si>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</si>
  <si>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</si>
  <si>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</si>
  <si>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</si>
  <si>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</si>
  <si>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</si>
  <si>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</si>
  <si>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</si>
  <si>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</si>
  <si>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</si>
  <si>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</si>
  <si>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</si>
  <si>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</si>
  <si>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</si>
  <si>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</si>
  <si>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</si>
  <si>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</si>
  <si>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</si>
  <si>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</si>
  <si>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</si>
  <si>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</si>
  <si>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</si>
  <si>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</si>
  <si>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</si>
  <si>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</si>
  <si>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</si>
  <si>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</si>
  <si>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</si>
  <si>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</si>
  <si>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</si>
  <si>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</si>
  <si>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</si>
  <si>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</si>
  <si>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</si>
  <si>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</si>
  <si>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</si>
  <si>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</si>
  <si>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</si>
  <si>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</si>
  <si>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</si>
  <si>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</si>
  <si>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</si>
  <si>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</si>
  <si>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</si>
  <si>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</si>
  <si>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</si>
  <si>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</si>
  <si>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</si>
  <si>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</si>
  <si>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</si>
  <si>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</si>
  <si>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</si>
  <si>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</si>
  <si>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</si>
  <si>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</si>
  <si>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</si>
  <si>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</si>
  <si>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</si>
  <si>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</si>
  <si>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</si>
  <si>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</si>
  <si>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</si>
  <si>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</si>
  <si>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</si>
  <si>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</si>
  <si>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</si>
  <si>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</si>
  <si>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</si>
  <si>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</si>
  <si>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</si>
  <si>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</si>
  <si>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</si>
  <si>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</si>
  <si>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</si>
  <si>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</si>
  <si>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</si>
  <si>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</si>
  <si>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</si>
  <si>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</si>
  <si>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</si>
  <si>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</si>
  <si>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</si>
  <si>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</si>
  <si>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</si>
  <si>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</si>
  <si>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</si>
  <si>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</si>
  <si>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</si>
  <si>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</si>
  <si>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</si>
  <si>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</si>
  <si>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</si>
  <si>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</si>
  <si>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</si>
  <si>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</si>
  <si>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</si>
  <si>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</si>
  <si>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</si>
  <si>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</si>
  <si>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</si>
  <si>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</si>
  <si>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</si>
  <si>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</si>
  <si>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</si>
  <si>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</si>
  <si>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</si>
  <si>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</si>
  <si>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</si>
  <si>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</si>
  <si>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</si>
  <si>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</si>
  <si>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</si>
  <si>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</si>
  <si>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</si>
  <si>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</si>
  <si>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</si>
  <si>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</si>
  <si>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</si>
  <si>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</si>
  <si>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</si>
  <si>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</si>
  <si>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</si>
  <si>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</si>
  <si>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</si>
  <si>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</si>
  <si>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</si>
  <si>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</si>
  <si>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</si>
  <si>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</si>
  <si>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</si>
  <si>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</si>
  <si>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</si>
  <si>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</si>
  <si>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</si>
  <si>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</si>
  <si>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</si>
  <si>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</si>
  <si>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</si>
  <si>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</si>
  <si>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</si>
  <si>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</si>
  <si>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</si>
  <si>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</si>
  <si>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</si>
  <si>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</si>
  <si>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</si>
  <si>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</si>
  <si>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</si>
  <si>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</si>
  <si>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</si>
  <si>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</si>
  <si>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</si>
  <si>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</si>
  <si>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</si>
  <si>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</si>
  <si>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</si>
  <si>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</si>
  <si>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</si>
  <si>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</si>
  <si>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</si>
  <si>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</si>
  <si>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</si>
  <si>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</si>
  <si>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</si>
  <si>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</si>
  <si>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</si>
  <si>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</si>
  <si>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</si>
  <si>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</si>
  <si>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</si>
  <si>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</si>
  <si>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</si>
  <si>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</si>
  <si>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</si>
  <si>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</si>
  <si>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</si>
  <si>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</si>
  <si>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</si>
  <si>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</si>
  <si>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</si>
  <si>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</si>
  <si>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</si>
  <si>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</si>
  <si>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</si>
  <si>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</si>
  <si>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</si>
  <si>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</si>
  <si>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</si>
  <si>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</si>
  <si>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</si>
  <si>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</si>
  <si>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</si>
  <si>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</si>
  <si>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</si>
  <si>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</si>
  <si>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</si>
  <si>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</si>
  <si>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</si>
  <si>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</si>
  <si>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</si>
  <si>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</si>
  <si>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</si>
  <si>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</si>
  <si>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</si>
  <si>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</si>
  <si>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</si>
  <si>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</si>
  <si>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</si>
  <si>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</si>
  <si>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</si>
  <si>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</si>
  <si>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</si>
  <si>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</si>
  <si>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</si>
  <si>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</si>
  <si>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</si>
  <si>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</si>
  <si>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</si>
  <si>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</si>
  <si>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</si>
  <si>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</si>
  <si>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</si>
  <si>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</si>
  <si>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</si>
  <si>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</si>
  <si>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</si>
  <si>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</si>
  <si>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</si>
  <si>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</si>
  <si>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</si>
  <si>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</si>
  <si>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</si>
  <si>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</si>
  <si>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</si>
  <si>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</si>
  <si>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</si>
  <si>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</si>
  <si>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</si>
  <si>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</si>
  <si>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</si>
  <si>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</si>
  <si>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</si>
  <si>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</si>
  <si>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</si>
  <si>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</si>
  <si>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</si>
  <si>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</si>
  <si>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</si>
  <si>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</si>
  <si>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</si>
  <si>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</si>
  <si>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</si>
  <si>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</si>
  <si>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</si>
  <si>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</si>
  <si>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</si>
  <si>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</si>
  <si>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</si>
  <si>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</si>
  <si>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</si>
  <si>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</si>
  <si>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</si>
  <si>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</si>
  <si>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</si>
  <si>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</si>
  <si>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</si>
  <si>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</si>
  <si>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</si>
  <si>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</si>
  <si>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</si>
  <si>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</si>
  <si>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</si>
  <si>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</si>
  <si>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</si>
  <si>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</si>
  <si>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</si>
  <si>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</si>
  <si>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</si>
  <si>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</si>
  <si>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</si>
  <si>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</si>
  <si>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</si>
  <si>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</si>
  <si>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</si>
  <si>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</si>
  <si>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</si>
  <si>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</si>
  <si>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</si>
  <si>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</si>
  <si>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</si>
  <si>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</si>
  <si>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</si>
  <si>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</si>
  <si>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</si>
  <si>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</si>
  <si>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</si>
  <si>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</si>
  <si>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</si>
  <si>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</si>
  <si>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</si>
  <si>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</si>
  <si>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</si>
  <si>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</si>
  <si>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</si>
  <si>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</si>
  <si>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</si>
  <si>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</si>
  <si>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</si>
  <si>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</si>
  <si>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</si>
  <si>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</si>
  <si>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</si>
  <si>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</si>
  <si>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</si>
  <si>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</si>
  <si>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</si>
  <si>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</si>
  <si>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</si>
  <si>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</si>
  <si>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</si>
  <si>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</si>
  <si>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</si>
  <si>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</si>
  <si>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</si>
  <si>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</si>
  <si>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</si>
  <si>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</si>
  <si>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</si>
  <si>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</si>
  <si>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</si>
  <si>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</si>
  <si>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</si>
  <si>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</si>
  <si>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</si>
  <si>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</si>
  <si>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</si>
  <si>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</si>
  <si>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</si>
  <si>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</si>
  <si>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</si>
  <si>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</si>
  <si>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</si>
  <si>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</si>
  <si>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</si>
  <si>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</si>
  <si>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</si>
  <si>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</si>
  <si>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</si>
  <si>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</si>
  <si>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</si>
  <si>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</si>
  <si>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</si>
  <si>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</si>
  <si>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</si>
  <si>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</si>
  <si>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</si>
  <si>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</si>
  <si>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</si>
  <si>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</si>
  <si>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</si>
  <si>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</si>
  <si>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</si>
  <si>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</si>
  <si>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</si>
  <si>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</si>
  <si>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</si>
  <si>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</si>
  <si>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</si>
  <si>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</si>
  <si>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</si>
  <si>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</si>
  <si>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</si>
  <si>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</si>
  <si>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</si>
  <si>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</si>
  <si>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</si>
  <si>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</si>
  <si>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</si>
  <si>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</si>
  <si>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</si>
  <si>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</si>
  <si>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</si>
  <si>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</si>
  <si>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</si>
  <si>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</si>
  <si>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</si>
  <si>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</si>
  <si>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</si>
  <si>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</si>
  <si>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</si>
  <si>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</si>
  <si>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</si>
  <si>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</si>
  <si>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</si>
  <si>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</si>
  <si>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</si>
  <si>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</si>
  <si>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</si>
  <si>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</si>
  <si>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</si>
  <si>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</si>
  <si>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</si>
  <si>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</si>
  <si>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</si>
  <si>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</si>
  <si>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</si>
  <si>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</si>
  <si>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</si>
  <si>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</si>
  <si>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</si>
  <si>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</si>
  <si>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</si>
  <si>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</si>
  <si>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</si>
  <si>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</si>
  <si>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</si>
  <si>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</si>
  <si>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</si>
  <si>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</si>
  <si>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</si>
  <si>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</si>
  <si>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</si>
  <si>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</si>
  <si>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</si>
  <si>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</si>
  <si>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</si>
  <si>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</si>
  <si>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</si>
  <si>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</si>
  <si>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</si>
  <si>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</si>
  <si>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</si>
  <si>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</si>
  <si>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</si>
  <si>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</si>
  <si>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</si>
  <si>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</si>
  <si>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</si>
  <si>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</si>
  <si>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</si>
  <si>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</si>
  <si>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</si>
  <si>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</si>
  <si>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</si>
  <si>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</si>
  <si>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</si>
  <si>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</si>
  <si>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</si>
  <si>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</si>
  <si>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</si>
  <si>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</si>
  <si>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</si>
  <si>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</si>
  <si>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</si>
  <si>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</si>
  <si>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</si>
  <si>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</si>
  <si>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</si>
  <si>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</si>
  <si>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</si>
  <si>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</si>
  <si>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</si>
  <si>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</si>
  <si>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</si>
  <si>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</si>
  <si>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</si>
  <si>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</si>
  <si>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</si>
  <si>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</si>
  <si>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</si>
  <si>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</si>
  <si>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</si>
  <si>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</si>
  <si>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</si>
  <si>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</si>
  <si>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</si>
  <si>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</si>
  <si>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</si>
  <si>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</si>
  <si>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</si>
  <si>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</si>
  <si>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</si>
  <si>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</si>
  <si>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</si>
  <si>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</si>
  <si>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</si>
  <si>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</si>
  <si>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</si>
  <si>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</si>
  <si>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</si>
  <si>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</si>
  <si>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</si>
  <si>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</si>
  <si>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</si>
  <si>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</si>
  <si>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</si>
  <si>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</si>
  <si>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</si>
  <si>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</si>
  <si>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</si>
  <si>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</si>
  <si>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</si>
  <si>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</si>
  <si>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</si>
  <si>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</si>
  <si>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</si>
  <si>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</si>
  <si>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</si>
  <si>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</si>
  <si>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</si>
  <si>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</si>
  <si>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</si>
  <si>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</si>
  <si>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</si>
  <si>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</si>
  <si>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</si>
  <si>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</si>
  <si>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</si>
  <si>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</si>
  <si>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</si>
  <si>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</si>
  <si>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</si>
  <si>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</si>
  <si>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</si>
  <si>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</si>
  <si>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</si>
  <si>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</si>
  <si>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</si>
  <si>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</si>
  <si>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</si>
  <si>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</si>
  <si>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</si>
  <si>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</si>
  <si>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</si>
  <si>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</si>
  <si>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</si>
  <si>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</si>
  <si>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</si>
  <si>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</si>
  <si>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</si>
  <si>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</si>
  <si>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</si>
  <si>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</si>
  <si>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</si>
  <si>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</si>
  <si>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</si>
  <si>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</si>
  <si>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</si>
  <si>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</si>
  <si>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</si>
  <si>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</si>
  <si>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</si>
  <si>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</si>
  <si>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</si>
  <si>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</si>
  <si>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</si>
  <si>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</si>
  <si>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</si>
  <si>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</si>
  <si>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</si>
  <si>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</si>
  <si>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</si>
  <si>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</si>
  <si>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</si>
  <si>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</si>
  <si>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</si>
  <si>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</si>
  <si>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</si>
  <si>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</si>
  <si>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</si>
  <si>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</si>
  <si>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</si>
  <si>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</si>
  <si>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</si>
  <si>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</si>
  <si>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</si>
  <si>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</si>
  <si>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</si>
  <si>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</si>
  <si>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</si>
  <si>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</si>
  <si>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</si>
  <si>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</si>
  <si>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</si>
  <si>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</si>
  <si>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</si>
  <si>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</si>
  <si>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</si>
  <si>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</si>
  <si>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</si>
  <si>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</si>
  <si>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</si>
  <si>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</si>
  <si>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</si>
  <si>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</si>
  <si>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</si>
  <si>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</si>
  <si>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</si>
  <si>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</si>
  <si>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</si>
  <si>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</si>
  <si>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</si>
  <si>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</si>
  <si>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</si>
  <si>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</si>
  <si>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</si>
  <si>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</si>
  <si>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</si>
  <si>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</si>
  <si>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</si>
  <si>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</si>
  <si>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</si>
  <si>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</si>
  <si>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</si>
  <si>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</si>
  <si>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</si>
  <si>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</si>
  <si>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</si>
  <si>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</si>
  <si>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</si>
  <si>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</si>
  <si>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</si>
  <si>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</si>
  <si>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</si>
  <si>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</si>
  <si>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</si>
  <si>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</si>
  <si>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</si>
  <si>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</si>
  <si>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</si>
  <si>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</si>
  <si>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</si>
  <si>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</si>
  <si>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</si>
  <si>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</si>
  <si>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</si>
  <si>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</si>
  <si>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</si>
  <si>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</si>
  <si>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</si>
  <si>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</si>
  <si>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</si>
  <si>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</si>
  <si>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</si>
  <si>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</si>
  <si>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</si>
  <si>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</si>
  <si>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</si>
  <si>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</si>
  <si>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</si>
  <si>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</si>
  <si>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</si>
  <si>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</si>
  <si>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</si>
  <si>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</si>
  <si>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</si>
  <si>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</si>
  <si>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</si>
  <si>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</si>
  <si>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</si>
  <si>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</si>
  <si>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</si>
  <si>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</si>
  <si>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</si>
  <si>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</si>
  <si>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</si>
  <si>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</si>
  <si>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</si>
  <si>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</si>
  <si>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</si>
  <si>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</si>
  <si>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</si>
  <si>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</si>
  <si>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</si>
  <si>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</si>
  <si>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</si>
  <si>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</si>
  <si>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</si>
  <si>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</si>
  <si>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</si>
  <si>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</si>
  <si>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</si>
  <si>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</si>
  <si>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</si>
  <si>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</si>
  <si>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</si>
  <si>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</si>
  <si>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</si>
  <si>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</si>
  <si>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</si>
  <si>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</si>
  <si>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</si>
  <si>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</si>
  <si>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</si>
  <si>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</si>
  <si>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</si>
  <si>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</si>
  <si>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</si>
  <si>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</si>
  <si>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</si>
  <si>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</si>
  <si>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</si>
  <si>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</si>
  <si>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</si>
  <si>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</si>
  <si>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</si>
  <si>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</si>
  <si>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</si>
  <si>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</si>
  <si>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</si>
  <si>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</si>
  <si>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</si>
  <si>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</si>
  <si>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</si>
  <si>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</si>
  <si>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</si>
  <si>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</si>
  <si>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</si>
  <si>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</si>
  <si>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</si>
  <si>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</si>
  <si>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</si>
  <si>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</si>
  <si>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</si>
  <si>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</si>
  <si>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</si>
  <si>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</si>
  <si>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</si>
  <si>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</si>
  <si>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</si>
  <si>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</si>
  <si>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</si>
  <si>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</si>
  <si>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</si>
  <si>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</si>
  <si>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</si>
  <si>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</si>
  <si>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</si>
  <si>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</si>
  <si>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</si>
  <si>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</si>
  <si>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</si>
  <si>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</si>
  <si>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</si>
  <si>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</si>
  <si>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</si>
  <si>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</si>
  <si>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</si>
  <si>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</si>
  <si>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</si>
  <si>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</si>
  <si>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</si>
  <si>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</si>
  <si>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</si>
  <si>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</si>
  <si>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</si>
  <si>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</si>
  <si>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</si>
  <si>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</si>
  <si>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</si>
  <si>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</si>
  <si>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</si>
  <si>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</si>
  <si>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</si>
  <si>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</si>
  <si>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</si>
  <si>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</si>
  <si>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</si>
  <si>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</si>
  <si>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</si>
  <si>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</si>
  <si>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</si>
  <si>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</si>
  <si>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</si>
  <si>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</si>
  <si>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</si>
  <si>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</si>
  <si>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</si>
  <si>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</si>
  <si>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</si>
  <si>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</si>
  <si>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</si>
  <si>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</si>
  <si>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</si>
  <si>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</si>
  <si>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</si>
  <si>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</si>
  <si>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</si>
  <si>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</si>
  <si>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</si>
  <si>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</si>
  <si>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</si>
  <si>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</si>
  <si>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</si>
  <si>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</si>
  <si>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</si>
  <si>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</si>
  <si>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</si>
  <si>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</si>
  <si>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</si>
  <si>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</si>
  <si>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</si>
  <si>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</si>
  <si>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</si>
  <si>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</si>
  <si>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</si>
  <si>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</si>
  <si>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</si>
  <si>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</si>
  <si>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</si>
  <si>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</si>
  <si>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</si>
  <si>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</si>
  <si>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</si>
  <si>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</si>
  <si>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</si>
  <si>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</si>
  <si>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</si>
  <si>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</si>
  <si>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</si>
  <si>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</si>
  <si>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</si>
  <si>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</si>
  <si>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</si>
  <si>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</si>
  <si>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</si>
  <si>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</si>
  <si>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</si>
  <si>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</si>
  <si>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</si>
  <si>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</si>
  <si>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</si>
  <si>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</si>
  <si>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</si>
  <si>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</si>
  <si>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</si>
  <si>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</si>
  <si>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</si>
  <si>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</si>
  <si>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</si>
  <si>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</si>
  <si>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</si>
  <si>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</si>
  <si>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</si>
  <si>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</si>
  <si>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</si>
  <si>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</si>
  <si>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</si>
  <si>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</si>
  <si>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</si>
  <si>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</si>
  <si>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</si>
  <si>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</si>
  <si>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</si>
  <si>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</si>
  <si>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</si>
  <si>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</si>
  <si>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</si>
  <si>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</si>
  <si>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</si>
  <si>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</si>
  <si>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</si>
  <si>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</si>
  <si>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</si>
  <si>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</si>
  <si>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</si>
  <si>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</si>
  <si>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</si>
  <si>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</si>
  <si>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</si>
  <si>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</si>
  <si>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</si>
  <si>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</si>
  <si>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</si>
  <si>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</si>
  <si>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</si>
  <si>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</si>
  <si>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</si>
  <si>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</si>
  <si>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</si>
  <si>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</si>
  <si>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</si>
  <si>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</si>
  <si>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</si>
  <si>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</si>
  <si>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</si>
  <si>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</si>
  <si>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</si>
  <si>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</si>
  <si>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</si>
  <si>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</si>
  <si>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</si>
  <si>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</si>
  <si>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</si>
  <si>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</si>
  <si>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</si>
  <si>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</si>
  <si>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</si>
  <si>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</si>
  <si>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</si>
  <si>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</si>
  <si>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</si>
  <si>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</si>
  <si>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</si>
  <si>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</si>
  <si>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</si>
  <si>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</si>
  <si>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</si>
  <si>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</si>
  <si>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</si>
  <si>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</si>
  <si>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</si>
  <si>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</si>
  <si>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</si>
  <si>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</si>
  <si>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</si>
  <si>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</si>
  <si>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</si>
  <si>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</si>
  <si>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</si>
  <si>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</si>
  <si>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</si>
  <si>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</si>
  <si>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</si>
  <si>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</si>
  <si>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</si>
  <si>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</si>
  <si>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</si>
  <si>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</si>
  <si>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</si>
  <si>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</si>
  <si>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</si>
  <si>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</si>
  <si>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</si>
  <si>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</si>
  <si>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</si>
  <si>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</si>
  <si>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</si>
  <si>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</si>
  <si>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</si>
  <si>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</si>
  <si>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</si>
  <si>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</si>
  <si>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</si>
  <si>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</si>
  <si>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</si>
  <si>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</si>
  <si>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</si>
  <si>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</si>
  <si>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</si>
  <si>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</si>
  <si>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</si>
  <si>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</si>
  <si>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</si>
  <si>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</si>
  <si>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</si>
  <si>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</si>
  <si>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</si>
  <si>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</si>
  <si>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</si>
  <si>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</si>
  <si>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</si>
  <si>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</si>
  <si>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</si>
  <si>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</si>
  <si>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</si>
  <si>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</si>
  <si>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</si>
  <si>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</si>
  <si>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</si>
  <si>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</si>
  <si>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</si>
  <si>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</si>
  <si>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</si>
  <si>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</si>
  <si>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</si>
  <si>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</si>
  <si>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</si>
  <si>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</si>
  <si>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</si>
  <si>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</si>
  <si>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</si>
  <si>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</si>
  <si>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</si>
  <si>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</si>
  <si>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</si>
  <si>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</si>
  <si>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</si>
  <si>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</si>
  <si>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</si>
  <si>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</si>
  <si>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</si>
  <si>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</si>
  <si>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</si>
  <si>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</si>
  <si>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</si>
  <si>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</si>
  <si>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</si>
  <si>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</si>
  <si>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</si>
  <si>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</si>
  <si>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</si>
  <si>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</si>
  <si>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</si>
  <si>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</si>
  <si>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</si>
  <si>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</si>
  <si>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</si>
  <si>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</si>
  <si>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</si>
  <si>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</si>
  <si>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</si>
  <si>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</si>
  <si>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</si>
  <si>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</si>
  <si>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</si>
  <si>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</si>
  <si>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</si>
  <si>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</si>
  <si>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</si>
  <si>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</si>
  <si>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</si>
  <si>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</si>
  <si>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</si>
  <si>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</si>
  <si>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</si>
  <si>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</si>
  <si>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</si>
  <si>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</si>
  <si>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</si>
  <si>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</si>
  <si>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</si>
  <si>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</si>
  <si>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</si>
  <si>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</si>
  <si>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</si>
  <si>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</si>
  <si>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</si>
  <si>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</si>
  <si>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</si>
  <si>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</si>
  <si>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</si>
  <si>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</si>
  <si>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</si>
  <si>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</si>
  <si>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</si>
  <si>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</si>
  <si>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</si>
  <si>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</si>
  <si>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</si>
  <si>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</si>
  <si>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</si>
  <si>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</si>
  <si>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</si>
  <si>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</si>
  <si>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</si>
  <si>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</si>
  <si>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</si>
  <si>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</si>
  <si>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</si>
  <si>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</si>
  <si>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</si>
  <si>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</si>
  <si>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</si>
  <si>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</si>
  <si>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</si>
  <si>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</si>
  <si>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</si>
  <si>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</si>
  <si>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</si>
  <si>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</si>
  <si>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</si>
  <si>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</si>
  <si>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</si>
  <si>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</si>
  <si>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</si>
  <si>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</si>
  <si>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</si>
  <si>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</si>
  <si>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</si>
  <si>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</si>
  <si>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</si>
  <si>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</si>
  <si>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</si>
  <si>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</si>
  <si>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</si>
  <si>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</si>
  <si>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</si>
  <si>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</si>
  <si>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</si>
  <si>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</si>
  <si>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</si>
  <si>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</si>
  <si>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</si>
  <si>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</si>
  <si>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</si>
  <si>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</si>
  <si>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</si>
  <si>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</si>
  <si>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</si>
  <si>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</si>
  <si>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</si>
  <si>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</si>
  <si>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</si>
  <si>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</si>
  <si>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</si>
  <si>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</si>
  <si>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</si>
  <si>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</si>
  <si>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</si>
  <si>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</si>
  <si>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</si>
  <si>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</si>
  <si>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</si>
  <si>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</si>
  <si>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</si>
  <si>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</si>
  <si>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</si>
  <si>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</si>
  <si>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</si>
  <si>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</si>
  <si>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</si>
  <si>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</si>
  <si>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</si>
  <si>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</si>
  <si>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</si>
  <si>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</si>
  <si>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</si>
  <si>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</si>
  <si>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</si>
  <si>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</si>
  <si>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</si>
  <si>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</si>
  <si>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</si>
  <si>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</si>
  <si>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</si>
  <si>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</si>
  <si>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</si>
  <si>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</si>
  <si>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</si>
  <si>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</si>
  <si>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</si>
  <si>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</si>
  <si>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</si>
  <si>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</si>
  <si>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</si>
  <si>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</si>
  <si>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</si>
  <si>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</si>
  <si>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</si>
  <si>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</si>
  <si>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</si>
  <si>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</si>
  <si>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</si>
  <si>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</si>
  <si>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</si>
  <si>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</si>
  <si>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</si>
  <si>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</si>
  <si>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</si>
  <si>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</si>
  <si>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</si>
  <si>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</si>
  <si>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</si>
  <si>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</si>
  <si>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</si>
  <si>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</si>
  <si>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</si>
  <si>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</si>
  <si>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</si>
  <si>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</si>
  <si>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</si>
  <si>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</si>
  <si>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</si>
  <si>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</si>
  <si>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</si>
  <si>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</si>
  <si>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</si>
  <si>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</si>
  <si>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</si>
  <si>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</si>
  <si>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</si>
  <si>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</si>
  <si>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</si>
  <si>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</si>
  <si>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</si>
  <si>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</si>
  <si>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</si>
  <si>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</si>
  <si>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</si>
  <si>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</si>
  <si>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</si>
  <si>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</si>
  <si>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</si>
  <si>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</si>
  <si>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</si>
  <si>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</si>
  <si>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</si>
  <si>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</si>
  <si>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</si>
  <si>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</si>
  <si>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</si>
  <si>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</si>
  <si>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</si>
  <si>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</si>
  <si>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</si>
  <si>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</si>
  <si>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</si>
  <si>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</si>
  <si>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</si>
  <si>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</si>
  <si>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</si>
  <si>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</si>
  <si>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</si>
  <si>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</si>
  <si>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</si>
  <si>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</si>
  <si>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</si>
  <si>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</si>
  <si>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</si>
  <si>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</si>
  <si>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</si>
  <si>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</si>
  <si>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</si>
  <si>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</si>
  <si>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</si>
  <si>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</si>
  <si>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</si>
  <si>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</si>
  <si>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</si>
  <si>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</si>
  <si>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</si>
  <si>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</si>
  <si>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</si>
  <si>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</si>
  <si>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</si>
  <si>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</si>
  <si>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</si>
  <si>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</si>
  <si>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</si>
  <si>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</si>
  <si>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</si>
  <si>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</si>
  <si>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</si>
  <si>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</si>
  <si>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</si>
  <si>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</si>
  <si>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</si>
  <si>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</si>
  <si>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</si>
  <si>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</si>
  <si>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</si>
  <si>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</si>
  <si>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</si>
  <si>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</si>
  <si>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</si>
  <si>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</si>
  <si>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</si>
  <si>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</si>
  <si>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</si>
  <si>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</si>
  <si>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</si>
  <si>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</si>
  <si>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</si>
  <si>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</si>
  <si>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</si>
  <si>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</si>
  <si>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</si>
  <si>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</si>
  <si>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</si>
  <si>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</si>
  <si>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</si>
  <si>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</si>
  <si>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</si>
  <si>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</si>
  <si>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</si>
  <si>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</si>
  <si>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</si>
  <si>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</si>
  <si>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</si>
  <si>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</si>
  <si>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</si>
  <si>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</si>
  <si>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</si>
  <si>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</si>
  <si>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</si>
  <si>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</si>
  <si>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</si>
  <si>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</si>
  <si>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</si>
  <si>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</si>
  <si>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</si>
  <si>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</si>
  <si>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</si>
  <si>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</si>
  <si>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</si>
  <si>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</si>
  <si>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</si>
  <si>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</si>
  <si>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</si>
  <si>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</si>
  <si>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</si>
  <si>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</si>
  <si>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</si>
  <si>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</si>
  <si>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</si>
  <si>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</si>
  <si>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</si>
  <si>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</si>
  <si>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</si>
  <si>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</si>
  <si>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</si>
  <si>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</si>
  <si>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</si>
  <si>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</si>
  <si>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</si>
  <si>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</si>
  <si>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</si>
  <si>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</si>
  <si>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</si>
  <si>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</si>
  <si>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</si>
  <si>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</si>
  <si>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</si>
  <si>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</si>
  <si>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</si>
  <si>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</si>
  <si>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</si>
  <si>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</si>
  <si>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</si>
  <si>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</si>
  <si>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</si>
  <si>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</si>
  <si>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</si>
  <si>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</si>
  <si>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</si>
  <si>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</si>
  <si>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</si>
  <si>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</si>
  <si>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</si>
  <si>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</si>
  <si>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</si>
  <si>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</si>
  <si>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</si>
  <si>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</si>
  <si>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</si>
  <si>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</si>
  <si>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</si>
  <si>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</si>
  <si>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</si>
  <si>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</si>
  <si>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</si>
  <si>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</si>
  <si>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</si>
  <si>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</si>
  <si>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</si>
  <si>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</si>
  <si>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</si>
  <si>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</si>
  <si>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</si>
  <si>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</si>
  <si>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</si>
  <si>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</si>
  <si>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</si>
  <si>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</si>
  <si>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</si>
  <si>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</si>
  <si>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</si>
  <si>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</si>
  <si>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</si>
  <si>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</si>
  <si>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</si>
  <si>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</si>
  <si>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</si>
  <si>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</si>
  <si>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</si>
  <si>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</si>
  <si>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</si>
  <si>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</si>
  <si>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</si>
  <si>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</si>
  <si>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</si>
  <si>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</si>
  <si>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</si>
  <si>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</si>
  <si>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</si>
  <si>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</si>
  <si>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</si>
  <si>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</si>
  <si>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</si>
  <si>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</si>
  <si>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</si>
  <si>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</si>
  <si>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</si>
  <si>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</si>
  <si>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</si>
  <si>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</si>
  <si>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</si>
  <si>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</si>
  <si>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</si>
  <si>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</si>
  <si>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</si>
  <si>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</si>
  <si>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</si>
  <si>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</si>
  <si>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</si>
  <si>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</si>
  <si>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</si>
  <si>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</si>
  <si>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</si>
  <si>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</si>
  <si>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</si>
  <si>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</si>
  <si>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</si>
  <si>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</si>
  <si>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</si>
  <si>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</si>
  <si>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</si>
  <si>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</si>
  <si>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</si>
  <si>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</si>
  <si>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</si>
  <si>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</si>
  <si>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</si>
  <si>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</si>
  <si>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</si>
  <si>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</si>
  <si>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</si>
  <si>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</si>
  <si>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</si>
  <si>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</si>
  <si>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</si>
  <si>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</si>
  <si>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</si>
  <si>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</si>
  <si>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</si>
  <si>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</si>
  <si>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</si>
  <si>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</si>
  <si>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</si>
  <si>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</si>
  <si>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</si>
  <si>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</si>
  <si>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</si>
  <si>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</si>
  <si>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</si>
  <si>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</si>
  <si>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</si>
  <si>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</si>
  <si>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</si>
  <si>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</si>
  <si>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</si>
  <si>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</si>
  <si>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</si>
  <si>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</si>
  <si>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</si>
  <si>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</si>
  <si>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</si>
  <si>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</si>
  <si>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</si>
  <si>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</si>
  <si>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</si>
  <si>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</si>
  <si>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</si>
  <si>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</si>
  <si>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</si>
  <si>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</si>
  <si>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</si>
  <si>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</si>
  <si>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</si>
  <si>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</si>
  <si>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</si>
  <si>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</si>
  <si>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</si>
  <si>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</si>
  <si>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</si>
  <si>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</si>
  <si>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</si>
  <si>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</si>
  <si>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</si>
  <si>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</si>
  <si>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</si>
  <si>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</si>
  <si>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</si>
  <si>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</si>
  <si>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</si>
  <si>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</si>
  <si>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</si>
  <si>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</si>
  <si>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</si>
  <si>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</si>
  <si>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</si>
  <si>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</si>
  <si>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</si>
  <si>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</si>
  <si>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</si>
  <si>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</si>
  <si>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</si>
  <si>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</si>
  <si>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</si>
  <si>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</si>
  <si>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</si>
  <si>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</si>
  <si>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</si>
  <si>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</si>
  <si>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</si>
  <si>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</si>
  <si>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</si>
  <si>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</si>
  <si>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</si>
  <si>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</si>
  <si>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</si>
  <si>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</si>
  <si>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</si>
  <si>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</si>
  <si>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</si>
  <si>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</si>
  <si>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</si>
  <si>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</si>
  <si>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</si>
  <si>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</si>
  <si>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</si>
  <si>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</si>
  <si>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</si>
  <si>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</si>
  <si>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</si>
  <si>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</si>
  <si>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</si>
  <si>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</si>
  <si>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</si>
  <si>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</si>
  <si>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</si>
  <si>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</si>
  <si>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</si>
  <si>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</si>
  <si>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</si>
  <si>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</si>
  <si>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</si>
  <si>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</si>
  <si>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</si>
  <si>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</si>
  <si>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</si>
  <si>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</si>
  <si>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</si>
  <si>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</si>
  <si>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</si>
  <si>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</si>
  <si>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</si>
  <si>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</si>
  <si>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</si>
  <si>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</si>
  <si>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</si>
  <si>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</si>
  <si>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</si>
  <si>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</si>
  <si>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</si>
  <si>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</si>
  <si>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</si>
  <si>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</si>
  <si>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</si>
  <si>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</si>
  <si>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</si>
  <si>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</si>
  <si>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</si>
  <si>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</si>
  <si>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</si>
  <si>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</si>
  <si>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</si>
  <si>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</si>
  <si>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</si>
  <si>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</si>
  <si>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</si>
  <si>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</si>
  <si>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</si>
  <si>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</si>
  <si>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</si>
  <si>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</si>
  <si>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</si>
  <si>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</si>
  <si>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</si>
  <si>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</si>
  <si>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</si>
  <si>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</si>
  <si>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</si>
  <si>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</si>
  <si>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</si>
  <si>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</si>
  <si>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</si>
  <si>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</si>
  <si>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</si>
  <si>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</si>
  <si>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</si>
  <si>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</si>
  <si>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</si>
  <si>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</si>
  <si>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</si>
  <si>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</si>
  <si>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</si>
  <si>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</si>
  <si>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</si>
  <si>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</si>
  <si>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</si>
  <si>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</si>
  <si>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</si>
  <si>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</si>
  <si>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</si>
  <si>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</si>
  <si>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</si>
  <si>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</si>
  <si>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</si>
  <si>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</si>
  <si>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</si>
  <si>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</si>
  <si>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</si>
  <si>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</si>
  <si>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</si>
  <si>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</si>
  <si>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</si>
  <si>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</si>
  <si>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</si>
  <si>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</si>
  <si>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</si>
  <si>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</si>
  <si>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</si>
  <si>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</si>
  <si>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</si>
  <si>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</si>
  <si>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</si>
  <si>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</si>
  <si>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</si>
  <si>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</si>
  <si>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</si>
  <si>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</si>
  <si>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</si>
  <si>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</si>
  <si>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</si>
  <si>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</si>
  <si>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</si>
  <si>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</si>
  <si>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</si>
  <si>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</si>
  <si>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</si>
  <si>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</si>
  <si>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</si>
  <si>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</si>
  <si>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</si>
  <si>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</si>
  <si>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</si>
  <si>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</si>
  <si>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</si>
  <si>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</si>
  <si>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</si>
  <si>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</si>
  <si>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</si>
  <si>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</si>
  <si>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</si>
  <si>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</si>
  <si>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</si>
  <si>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</si>
  <si>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</si>
  <si>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</si>
  <si>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</si>
  <si>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</si>
  <si>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</si>
  <si>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</si>
  <si>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</si>
  <si>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</si>
  <si>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</si>
  <si>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</si>
  <si>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</si>
  <si>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</si>
  <si>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</si>
  <si>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</si>
  <si>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</si>
  <si>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</si>
  <si>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</si>
  <si>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</si>
  <si>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</si>
  <si>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</si>
  <si>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</si>
  <si>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</si>
  <si>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</si>
  <si>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</si>
  <si>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</si>
  <si>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</si>
  <si>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</si>
  <si>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</si>
  <si>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</si>
  <si>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</si>
  <si>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</si>
  <si>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</si>
  <si>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</si>
  <si>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</si>
  <si>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</si>
  <si>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</si>
  <si>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</si>
  <si>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</si>
  <si>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</si>
  <si>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</si>
  <si>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</si>
  <si>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</si>
  <si>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</si>
  <si>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</si>
  <si>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</si>
  <si>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</si>
  <si>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</si>
  <si>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</si>
  <si>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</si>
  <si>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</si>
  <si>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</si>
  <si>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</si>
  <si>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</si>
  <si>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</si>
  <si>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</si>
  <si>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</si>
  <si>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</si>
  <si>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</si>
  <si>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</si>
  <si>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</si>
  <si>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</si>
  <si>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</si>
  <si>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</si>
  <si>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</si>
  <si>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</si>
  <si>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</si>
  <si>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</si>
  <si>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</si>
  <si>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</si>
  <si>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</si>
  <si>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</si>
  <si>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</si>
  <si>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</si>
  <si>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</si>
  <si>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</si>
  <si>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</si>
  <si>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</si>
  <si>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</si>
  <si>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</si>
  <si>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</si>
  <si>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</si>
  <si>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</si>
  <si>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</si>
  <si>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</si>
  <si>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</si>
  <si>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</si>
  <si>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</si>
  <si>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</si>
  <si>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</si>
  <si>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</si>
  <si>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</si>
  <si>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</si>
  <si>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</si>
  <si>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</si>
  <si>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</si>
  <si>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</si>
  <si>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</si>
  <si>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</si>
  <si>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</si>
  <si>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</si>
  <si>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</si>
  <si>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</si>
  <si>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</si>
  <si>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</si>
  <si>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</si>
  <si>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</si>
  <si>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</si>
  <si>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</si>
  <si>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</si>
  <si>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</si>
  <si>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</si>
  <si>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</si>
  <si>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</si>
  <si>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</si>
  <si>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</si>
  <si>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</si>
  <si>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</si>
  <si>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</si>
  <si>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</si>
  <si>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</si>
  <si>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</si>
  <si>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</si>
  <si>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</si>
  <si>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</si>
  <si>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</si>
  <si>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</si>
  <si>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</si>
  <si>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</si>
  <si>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</si>
  <si>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</si>
  <si>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</si>
  <si>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</si>
  <si>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</si>
  <si>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</si>
  <si>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</si>
  <si>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</si>
  <si>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</si>
  <si>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</si>
  <si>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</si>
  <si>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</si>
  <si>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</si>
  <si>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</si>
  <si>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</si>
  <si>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</si>
  <si>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</si>
  <si>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</si>
  <si>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</si>
  <si>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</si>
  <si>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</si>
  <si>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</si>
  <si>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</si>
  <si>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</si>
  <si>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</si>
  <si>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</si>
  <si>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</si>
  <si>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</si>
  <si>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</si>
  <si>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</si>
  <si>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</si>
  <si>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</si>
  <si>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</si>
  <si>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</si>
  <si>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</si>
  <si>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</si>
  <si>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</si>
  <si>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</si>
  <si>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</si>
  <si>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</si>
  <si>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</si>
  <si>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</si>
  <si>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</si>
  <si>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</si>
  <si>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</si>
  <si>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</si>
  <si>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</si>
  <si>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</si>
  <si>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</si>
  <si>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</si>
  <si>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</si>
  <si>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</si>
  <si>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</si>
  <si>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</si>
  <si>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</si>
  <si>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</si>
  <si>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</si>
  <si>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</si>
  <si>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</si>
  <si>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</si>
  <si>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</si>
  <si>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</si>
  <si>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</si>
  <si>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</si>
  <si>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</si>
  <si>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</si>
  <si>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</si>
  <si>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</si>
  <si>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</si>
  <si>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</si>
  <si>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</si>
  <si>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</si>
  <si>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</si>
  <si>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</si>
  <si>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</si>
  <si>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</si>
  <si>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</si>
  <si>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</si>
  <si>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</si>
  <si>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</si>
  <si>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</si>
  <si>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</si>
  <si>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</si>
  <si>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</si>
  <si>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</si>
  <si>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</si>
  <si>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</si>
  <si>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</si>
  <si>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</si>
  <si>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</si>
  <si>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</si>
  <si>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</si>
  <si>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</si>
  <si>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</si>
  <si>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</si>
  <si>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</si>
  <si>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</si>
  <si>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</si>
  <si>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</si>
  <si>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</si>
  <si>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</si>
  <si>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</si>
  <si>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</si>
  <si>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</si>
  <si>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</si>
  <si>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</si>
  <si>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</si>
  <si>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</si>
  <si>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</si>
  <si>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</si>
  <si>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</si>
  <si>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</si>
  <si>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</si>
  <si>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</si>
  <si>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</si>
  <si>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</si>
  <si>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</si>
  <si>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</si>
  <si>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</si>
  <si>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</si>
  <si>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</si>
  <si>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</si>
  <si>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</si>
  <si>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</si>
  <si>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</si>
  <si>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</si>
  <si>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</si>
  <si>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</si>
  <si>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</si>
  <si>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</si>
  <si>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</si>
  <si>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</si>
  <si>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</si>
  <si>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</si>
  <si>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</si>
  <si>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</si>
  <si>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</si>
  <si>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</si>
  <si>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</si>
  <si>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</si>
  <si>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</si>
  <si>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</si>
  <si>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</si>
  <si>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</si>
  <si>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</si>
  <si>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</si>
  <si>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</si>
  <si>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</si>
  <si>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</si>
  <si>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</si>
  <si>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</si>
  <si>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</si>
  <si>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</si>
  <si>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</si>
  <si>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</si>
  <si>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</si>
  <si>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</si>
  <si>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</si>
  <si>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</si>
  <si>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</si>
  <si>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</si>
  <si>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</si>
  <si>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</si>
  <si>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</si>
  <si>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</si>
  <si>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</si>
  <si>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</si>
  <si>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</si>
  <si>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</si>
  <si>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</si>
  <si>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</si>
  <si>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</si>
  <si>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</si>
  <si>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</si>
  <si>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</si>
  <si>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</si>
  <si>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</si>
  <si>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</si>
  <si>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</si>
  <si>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</si>
  <si>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</si>
  <si>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</si>
  <si>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</si>
  <si>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</si>
  <si>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</si>
  <si>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</si>
  <si>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</si>
  <si>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</si>
  <si>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</si>
  <si>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</si>
  <si>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</si>
  <si>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</si>
  <si>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</si>
  <si>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</si>
  <si>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</si>
  <si>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</si>
  <si>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</si>
  <si>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</si>
  <si>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</si>
  <si>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</si>
  <si>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</si>
  <si>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</si>
  <si>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</si>
  <si>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</si>
  <si>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</si>
  <si>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</si>
  <si>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</si>
  <si>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</si>
  <si>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</si>
  <si>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</si>
  <si>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</si>
  <si>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</si>
  <si>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</si>
  <si>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</si>
  <si>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</si>
  <si>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</si>
  <si>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</si>
  <si>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</si>
  <si>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</si>
  <si>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</si>
  <si>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</si>
  <si>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</si>
  <si>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</si>
  <si>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</si>
  <si>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</si>
  <si>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</si>
  <si>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</si>
  <si>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</si>
  <si>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</si>
  <si>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</si>
  <si>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</si>
  <si>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</si>
  <si>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</si>
  <si>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</si>
  <si>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</si>
  <si>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</si>
  <si>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</si>
  <si>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</si>
  <si>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</si>
  <si>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</si>
  <si>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</si>
  <si>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</si>
  <si>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</si>
  <si>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</si>
  <si>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</si>
  <si>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</si>
  <si>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</si>
  <si>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</si>
  <si>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</si>
  <si>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</si>
  <si>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</si>
  <si>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</si>
  <si>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</si>
  <si>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</si>
  <si>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</si>
  <si>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</si>
  <si>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</si>
  <si>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</si>
  <si>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</si>
  <si>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</si>
  <si>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</si>
  <si>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</si>
  <si>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</si>
  <si>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</si>
  <si>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</si>
  <si>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</si>
  <si>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</si>
  <si>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</si>
  <si>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</si>
  <si>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</si>
  <si>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</si>
  <si>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</si>
  <si>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</si>
  <si>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</si>
  <si>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</si>
  <si>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</si>
  <si>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</si>
  <si>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</si>
  <si>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</si>
  <si>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</si>
  <si>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</si>
  <si>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</si>
  <si>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</si>
  <si>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</si>
  <si>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</si>
  <si>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</si>
  <si>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</si>
  <si>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</si>
  <si>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</si>
  <si>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</si>
  <si>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</si>
  <si>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</si>
  <si>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</si>
  <si>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</si>
  <si>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</si>
  <si>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</si>
  <si>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</si>
  <si>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</si>
  <si>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</si>
  <si>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</si>
  <si>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</si>
  <si>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</si>
  <si>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</si>
  <si>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</si>
  <si>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</si>
  <si>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</si>
  <si>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</si>
  <si>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</si>
  <si>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</si>
  <si>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</si>
  <si>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</si>
  <si>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</si>
  <si>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</si>
  <si>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</si>
  <si>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</si>
  <si>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</si>
  <si>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</si>
  <si>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</si>
  <si>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</si>
  <si>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</si>
  <si>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</si>
  <si>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</si>
  <si>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</si>
  <si>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</si>
  <si>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</si>
  <si>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</si>
  <si>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</si>
  <si>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</si>
  <si>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</si>
  <si>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</si>
  <si>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</si>
  <si>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</si>
  <si>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</si>
  <si>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</si>
  <si>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</si>
  <si>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</si>
  <si>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</si>
  <si>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</si>
  <si>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</si>
  <si>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</si>
  <si>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</si>
  <si>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</si>
  <si>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</si>
  <si>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</si>
  <si>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</si>
  <si>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</si>
  <si>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</si>
  <si>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</si>
  <si>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</si>
  <si>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</si>
  <si>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</si>
  <si>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</si>
  <si>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</si>
  <si>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</si>
  <si>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</si>
  <si>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</si>
  <si>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</si>
  <si>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</si>
  <si>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</si>
  <si>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</si>
  <si>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</si>
  <si>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</si>
  <si>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</si>
  <si>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</si>
  <si>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</si>
  <si>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</si>
  <si>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</si>
  <si>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</si>
  <si>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</si>
  <si>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</si>
  <si>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</si>
  <si>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</si>
  <si>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</si>
  <si>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</si>
  <si>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</si>
  <si>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</si>
  <si>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</si>
  <si>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</si>
  <si>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</si>
  <si>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</si>
  <si>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</si>
  <si>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</si>
  <si>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</si>
  <si>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</si>
  <si>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</si>
  <si>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</si>
  <si>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</si>
  <si>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</si>
  <si>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</si>
  <si>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</si>
  <si>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</si>
  <si>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</si>
  <si>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</si>
  <si>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</si>
  <si>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</si>
  <si>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</si>
  <si>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</si>
  <si>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</si>
  <si>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</si>
  <si>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</si>
  <si>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</si>
  <si>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</si>
  <si>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</si>
  <si>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</si>
  <si>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</si>
  <si>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</si>
  <si>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</si>
  <si>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</si>
  <si>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</si>
  <si>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</si>
  <si>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</si>
  <si>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</si>
  <si>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</si>
  <si>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</si>
  <si>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</si>
  <si>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</si>
  <si>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</si>
  <si>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</si>
  <si>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</si>
  <si>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</si>
  <si>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</si>
  <si>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</si>
  <si>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</si>
  <si>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</si>
  <si>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</si>
  <si>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</si>
  <si>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</si>
  <si>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</si>
  <si>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</si>
  <si>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</si>
  <si>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</si>
  <si>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</si>
  <si>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</si>
  <si>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</si>
  <si>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</si>
  <si>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</si>
  <si>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</si>
  <si>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</si>
  <si>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</si>
  <si>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</si>
  <si>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</si>
  <si>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</si>
  <si>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</si>
  <si>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</si>
  <si>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</si>
  <si>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</si>
  <si>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</si>
  <si>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</si>
  <si>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</si>
  <si>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</si>
  <si>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</si>
  <si>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</si>
  <si>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</si>
  <si>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</si>
  <si>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</si>
  <si>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</si>
  <si>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</si>
  <si>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</si>
  <si>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</si>
  <si>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</si>
  <si>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</si>
  <si>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</si>
  <si>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</si>
  <si>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</si>
  <si>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</si>
  <si>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</si>
  <si>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</si>
  <si>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</si>
  <si>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</si>
  <si>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</si>
  <si>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</si>
  <si>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</si>
  <si>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</si>
  <si>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</si>
  <si>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</si>
  <si>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</si>
  <si>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</si>
  <si>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</si>
  <si>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</si>
  <si>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</si>
  <si>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</si>
  <si>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</si>
  <si>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</si>
  <si>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</si>
  <si>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</si>
  <si>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</si>
  <si>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</si>
  <si>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</si>
  <si>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</si>
  <si>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</si>
  <si>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</si>
  <si>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</si>
  <si>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</si>
  <si>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</si>
  <si>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</si>
  <si>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</si>
  <si>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</si>
  <si>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</si>
  <si>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</si>
  <si>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</si>
  <si>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</si>
  <si>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</si>
  <si>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</si>
  <si>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</si>
  <si>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</si>
  <si>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</si>
  <si>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</si>
  <si>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</si>
  <si>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</si>
  <si>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</si>
  <si>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</si>
  <si>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</si>
  <si>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</si>
  <si>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</si>
  <si>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</si>
  <si>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</si>
  <si>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</si>
  <si>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</si>
  <si>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</si>
  <si>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</si>
  <si>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</si>
  <si>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</si>
  <si>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</si>
  <si>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</si>
  <si>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</si>
  <si>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</si>
  <si>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</si>
  <si>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</si>
  <si>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</si>
  <si>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</si>
  <si>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</si>
  <si>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</si>
  <si>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</si>
  <si>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</si>
  <si>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</si>
  <si>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</si>
  <si>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</si>
  <si>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</si>
  <si>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</si>
  <si>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</si>
  <si>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</si>
  <si>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</si>
  <si>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</si>
  <si>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</si>
  <si>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</si>
  <si>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</si>
  <si>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</si>
  <si>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</si>
  <si>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</si>
  <si>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</si>
  <si>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</si>
  <si>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</si>
  <si>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</si>
  <si>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</si>
  <si>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</si>
  <si>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</si>
  <si>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</si>
  <si>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</si>
  <si>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</si>
  <si>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</si>
  <si>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</si>
  <si>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</si>
  <si>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</si>
  <si>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</si>
  <si>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</si>
  <si>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</si>
  <si>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</si>
  <si>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</si>
  <si>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</si>
  <si>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</si>
  <si>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</si>
  <si>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</si>
  <si>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</si>
  <si>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</si>
  <si>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</si>
  <si>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</si>
  <si>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</si>
  <si>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</si>
  <si>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</si>
  <si>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</si>
  <si>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</si>
  <si>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</si>
  <si>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</si>
  <si>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</si>
  <si>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</si>
  <si>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</si>
  <si>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</si>
  <si>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</si>
  <si>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</si>
  <si>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</si>
  <si>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</si>
  <si>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</si>
  <si>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</si>
  <si>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</si>
  <si>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</si>
  <si>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</si>
  <si>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</si>
  <si>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</si>
  <si>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</si>
  <si>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</si>
  <si>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</si>
  <si>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</si>
  <si>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</si>
  <si>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</si>
  <si>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</si>
  <si>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</si>
  <si>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</si>
  <si>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</si>
  <si>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</si>
  <si>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</si>
  <si>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</si>
  <si>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</si>
  <si>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</si>
  <si>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</si>
  <si>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</si>
  <si>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</si>
  <si>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</si>
  <si>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</si>
  <si>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</si>
  <si>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</si>
  <si>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</si>
  <si>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</si>
  <si>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</si>
  <si>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</si>
  <si>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</si>
  <si>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</si>
  <si>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</si>
  <si>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</si>
  <si>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</si>
  <si>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</si>
  <si>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</si>
  <si>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</si>
  <si>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</si>
  <si>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</si>
  <si>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</si>
  <si>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</si>
  <si>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</si>
  <si>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</si>
  <si>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</si>
  <si>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</si>
  <si>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</si>
  <si>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</si>
  <si>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</si>
  <si>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</si>
  <si>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</si>
  <si>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</si>
  <si>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</si>
  <si>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</si>
  <si>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</si>
  <si>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</si>
  <si>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</si>
  <si>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</si>
  <si>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</si>
  <si>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</si>
  <si>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</si>
  <si>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</si>
  <si>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</si>
  <si>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</si>
  <si>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</si>
  <si>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</si>
  <si>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</si>
  <si>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</si>
  <si>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</si>
  <si>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</si>
  <si>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</si>
  <si>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</si>
  <si>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</si>
  <si>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</si>
  <si>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</si>
  <si>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</si>
  <si>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</si>
  <si>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</si>
  <si>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</si>
  <si>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</si>
  <si>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</si>
  <si>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</si>
  <si>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</si>
  <si>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</si>
  <si>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</si>
  <si>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</si>
  <si>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</si>
  <si>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</si>
  <si>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</si>
  <si>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</si>
  <si>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</si>
  <si>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</si>
  <si>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</si>
  <si>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</si>
  <si>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</si>
  <si>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</si>
  <si>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</si>
  <si>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</si>
  <si>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</si>
  <si>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</si>
  <si>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</si>
  <si>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</si>
  <si>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</si>
  <si>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</si>
  <si>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</si>
  <si>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</si>
  <si>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</si>
  <si>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</si>
  <si>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</si>
  <si>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</si>
  <si>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</si>
  <si>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</si>
  <si>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</si>
  <si>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</si>
  <si>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</si>
  <si>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</si>
  <si>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</si>
  <si>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</si>
  <si>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</si>
  <si>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</si>
  <si>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</si>
  <si>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</si>
  <si>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</si>
  <si>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</si>
  <si>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</si>
  <si>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</si>
  <si>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</si>
  <si>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</si>
  <si>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</si>
  <si>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</si>
  <si>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</si>
  <si>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</si>
  <si>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</si>
  <si>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</si>
  <si>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</si>
  <si>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</si>
  <si>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</si>
  <si>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</si>
  <si>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</si>
  <si>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</si>
  <si>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</si>
  <si>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</si>
  <si>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</si>
  <si>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</si>
  <si>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</si>
  <si>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</si>
  <si>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</si>
  <si>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</si>
  <si>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</si>
  <si>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</si>
  <si>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</si>
  <si>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</si>
  <si>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</si>
  <si>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</si>
  <si>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</si>
  <si>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</si>
  <si>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</si>
  <si>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</si>
  <si>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</si>
  <si>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</si>
  <si>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</si>
  <si>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</si>
  <si>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</si>
  <si>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</si>
  <si>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</si>
  <si>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</si>
  <si>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</si>
  <si>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</si>
  <si>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</si>
  <si>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</si>
  <si>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</si>
  <si>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</si>
  <si>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</si>
  <si>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</si>
  <si>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</si>
  <si>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</si>
  <si>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</si>
  <si>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</si>
  <si>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</si>
  <si>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</si>
  <si>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</si>
  <si>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</si>
  <si>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</si>
  <si>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</si>
  <si>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</si>
  <si>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</si>
  <si>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</si>
  <si>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</si>
  <si>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</si>
  <si>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</si>
  <si>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</si>
  <si>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</si>
  <si>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</si>
  <si>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</si>
  <si>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</si>
  <si>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</si>
  <si>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</si>
  <si>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</si>
  <si>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</si>
  <si>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</si>
  <si>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</si>
  <si>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</si>
  <si>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</si>
  <si>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</si>
  <si>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</si>
  <si>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</si>
  <si>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</si>
  <si>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</si>
  <si>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</si>
  <si>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</si>
  <si>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</si>
  <si>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</si>
  <si>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</si>
  <si>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</si>
  <si>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</si>
  <si>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</si>
  <si>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</si>
  <si>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</si>
  <si>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</si>
  <si>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</si>
  <si>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</si>
  <si>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</si>
  <si>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</si>
  <si>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</si>
  <si>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</si>
  <si>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</si>
  <si>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</si>
  <si>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</si>
  <si>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</si>
  <si>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</si>
  <si>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</si>
  <si>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</si>
  <si>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</si>
  <si>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</si>
  <si>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</si>
  <si>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</si>
  <si>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</si>
  <si>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</si>
  <si>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</si>
  <si>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</si>
  <si>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</si>
  <si>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</si>
  <si>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</si>
  <si>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</si>
  <si>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</si>
  <si>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</si>
  <si>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</si>
  <si>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</si>
  <si>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</si>
  <si>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</si>
  <si>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</si>
  <si>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</si>
  <si>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</si>
  <si>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</si>
  <si>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</si>
  <si>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</si>
  <si>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</si>
  <si>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</si>
  <si>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</si>
  <si>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</si>
  <si>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</si>
  <si>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</si>
  <si>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</si>
  <si>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</si>
  <si>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</si>
  <si>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</si>
  <si>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</si>
  <si>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</si>
  <si>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</si>
  <si>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</si>
  <si>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</si>
  <si>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</si>
  <si>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</si>
  <si>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</si>
  <si>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</si>
  <si>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</si>
  <si>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</si>
  <si>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</si>
  <si>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</si>
  <si>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</si>
  <si>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</si>
  <si>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</si>
  <si>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</si>
  <si>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</si>
  <si>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</si>
  <si>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</si>
  <si>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</si>
  <si>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</si>
  <si>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</si>
  <si>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</si>
  <si>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</si>
  <si>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</si>
  <si>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</si>
  <si>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</si>
  <si>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</si>
  <si>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</si>
  <si>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</si>
  <si>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</si>
  <si>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</si>
  <si>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</si>
  <si>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</si>
  <si>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</si>
  <si>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</si>
  <si>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</si>
  <si>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</si>
  <si>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</si>
  <si>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</si>
  <si>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</si>
  <si>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</si>
  <si>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</si>
  <si>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</si>
  <si>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</si>
  <si>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</si>
  <si>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</si>
  <si>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</si>
  <si>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</si>
  <si>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</si>
  <si>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</si>
  <si>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</si>
  <si>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</si>
  <si>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</si>
  <si>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</si>
  <si>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</si>
  <si>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</si>
  <si>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</si>
  <si>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</si>
  <si>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</si>
  <si>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</si>
  <si>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</si>
  <si>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</si>
  <si>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</si>
  <si>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</si>
  <si>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</si>
  <si>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</si>
  <si>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</si>
  <si>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</si>
  <si>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</si>
  <si>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</si>
  <si>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</si>
  <si>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</si>
  <si>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</si>
  <si>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</si>
  <si>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</si>
  <si>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</si>
  <si>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</si>
  <si>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</si>
  <si>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</si>
  <si>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</si>
  <si>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</si>
  <si>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</si>
  <si>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</si>
  <si>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</si>
  <si>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</si>
  <si>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</si>
  <si>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</si>
  <si>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</si>
  <si>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</si>
  <si>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</si>
  <si>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</si>
  <si>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</si>
  <si>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</si>
  <si>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</si>
  <si>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</si>
  <si>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</si>
  <si>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</si>
  <si>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</si>
  <si>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</si>
  <si>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</si>
  <si>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</si>
  <si>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</si>
  <si>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</si>
  <si>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</si>
  <si>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</si>
  <si>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</si>
  <si>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</si>
  <si>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</si>
  <si>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</si>
  <si>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</si>
  <si>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</si>
  <si>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</si>
  <si>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</si>
  <si>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</si>
  <si>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</si>
  <si>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</si>
  <si>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</si>
  <si>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</si>
  <si>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</si>
  <si>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</si>
  <si>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</si>
  <si>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</si>
  <si>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</si>
  <si>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</si>
  <si>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</si>
  <si>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</si>
  <si>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</si>
  <si>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</si>
  <si>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</si>
  <si>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</si>
  <si>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</si>
  <si>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</si>
  <si>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</si>
  <si>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</si>
  <si>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</si>
  <si>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</si>
  <si>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</si>
  <si>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</si>
  <si>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</si>
  <si>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</si>
  <si>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</si>
  <si>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</si>
  <si>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</si>
  <si>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</si>
  <si>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</si>
  <si>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</si>
  <si>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</si>
  <si>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</si>
  <si>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</si>
  <si>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</si>
  <si>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</si>
  <si>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</si>
  <si>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</si>
  <si>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</si>
  <si>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</si>
  <si>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</si>
  <si>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</si>
  <si>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</si>
  <si>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</si>
  <si>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</si>
  <si>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</si>
  <si>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</si>
  <si>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</si>
  <si>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</si>
  <si>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</si>
  <si>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</si>
  <si>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</si>
  <si>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</si>
  <si>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</si>
  <si>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</si>
  <si>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</si>
  <si>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</si>
  <si>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</si>
  <si>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</si>
  <si>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</si>
  <si>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</si>
  <si>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</si>
  <si>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</si>
  <si>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</si>
  <si>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</si>
  <si>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</si>
  <si>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</si>
  <si>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</si>
  <si>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</si>
  <si>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</si>
  <si>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</si>
  <si>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</si>
  <si>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</si>
  <si>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</si>
  <si>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</si>
  <si>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</si>
  <si>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</si>
  <si>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</si>
  <si>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</si>
  <si>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</si>
  <si>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</si>
  <si>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</si>
  <si>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</si>
  <si>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</si>
  <si>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</si>
  <si>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</si>
  <si>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</si>
  <si>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</si>
  <si>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</si>
  <si>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</si>
  <si>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</si>
  <si>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</si>
  <si>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</si>
  <si>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</si>
  <si>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</si>
  <si>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</si>
  <si>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</si>
  <si>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</si>
  <si>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</si>
  <si>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</si>
  <si>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</si>
  <si>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</si>
  <si>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</si>
  <si>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</si>
  <si>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</si>
  <si>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</si>
  <si>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</si>
  <si>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</si>
  <si>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</si>
  <si>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</si>
  <si>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</si>
  <si>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</si>
  <si>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</si>
  <si>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</si>
  <si>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</si>
  <si>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</si>
  <si>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</si>
  <si>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</si>
  <si>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</si>
  <si>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</si>
  <si>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</si>
  <si>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</si>
  <si>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</si>
  <si>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</si>
  <si>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</si>
  <si>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</si>
  <si>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</si>
  <si>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</si>
  <si>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</si>
  <si>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</si>
  <si>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</si>
  <si>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</si>
  <si>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</si>
  <si>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</si>
  <si>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</si>
  <si>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</si>
  <si>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</si>
  <si>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</si>
  <si>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</si>
  <si>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</si>
  <si>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</si>
  <si>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</si>
  <si>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</si>
  <si>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</si>
  <si>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</si>
  <si>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</si>
  <si>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</si>
  <si>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</si>
  <si>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</si>
  <si>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</si>
  <si>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</si>
  <si>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</si>
  <si>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</si>
  <si>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</si>
  <si>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</si>
  <si>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</si>
  <si>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</si>
  <si>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</si>
  <si>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</si>
  <si>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</si>
  <si>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</si>
  <si>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</si>
  <si>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</si>
  <si>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</si>
  <si>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</si>
  <si>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</si>
  <si>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</si>
  <si>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</si>
  <si>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</si>
  <si>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</si>
  <si>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</si>
  <si>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</si>
  <si>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</si>
  <si>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</si>
  <si>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</si>
  <si>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</si>
  <si>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</si>
  <si>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</si>
  <si>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</si>
  <si>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</si>
  <si>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</si>
  <si>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</si>
  <si>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</si>
  <si>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</si>
  <si>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</si>
  <si>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</si>
  <si>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</si>
  <si>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</si>
  <si>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</si>
  <si>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</si>
  <si>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</si>
  <si>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</si>
  <si>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</si>
  <si>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</si>
  <si>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</si>
  <si>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</si>
  <si>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</si>
  <si>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</si>
  <si>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</si>
  <si>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</si>
  <si>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</si>
  <si>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</si>
  <si>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</si>
  <si>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</si>
  <si>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</si>
  <si>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</si>
  <si>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</si>
  <si>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</si>
  <si>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</si>
  <si>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</si>
  <si>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</si>
  <si>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</si>
  <si>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</si>
  <si>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</si>
  <si>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</si>
  <si>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</si>
  <si>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</si>
  <si>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</si>
  <si>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</si>
  <si>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</si>
  <si>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</si>
  <si>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</si>
  <si>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</si>
  <si>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</si>
  <si>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</si>
  <si>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</si>
  <si>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</si>
  <si>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</si>
  <si>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</si>
  <si>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</si>
  <si>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</si>
  <si>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</si>
  <si>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</si>
  <si>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</si>
  <si>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</si>
  <si>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</si>
  <si>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</si>
  <si>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</si>
  <si>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</si>
  <si>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</si>
  <si>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</si>
  <si>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</si>
  <si>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</si>
  <si>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</si>
  <si>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</si>
  <si>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</si>
  <si>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</si>
  <si>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</si>
  <si>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</si>
  <si>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</si>
  <si>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</si>
  <si>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</si>
  <si>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</si>
  <si>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</si>
  <si>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</si>
  <si>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</si>
  <si>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</si>
  <si>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</si>
  <si>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</si>
  <si>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</si>
  <si>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</si>
  <si>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</si>
  <si>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</si>
  <si>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</si>
  <si>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</si>
  <si>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</si>
  <si>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</si>
  <si>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</si>
  <si>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</si>
  <si>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</si>
  <si>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</si>
  <si>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</si>
  <si>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</si>
  <si>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</si>
  <si>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</si>
  <si>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</si>
  <si>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</si>
  <si>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</si>
  <si>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</si>
  <si>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</si>
  <si>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</si>
  <si>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</si>
  <si>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</si>
  <si>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</si>
  <si>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</si>
  <si>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</si>
  <si>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</si>
  <si>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</si>
  <si>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</si>
  <si>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</si>
  <si>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</si>
  <si>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</si>
  <si>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</si>
  <si>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</si>
  <si>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</si>
  <si>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</si>
  <si>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</si>
  <si>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</si>
  <si>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</si>
  <si>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</si>
  <si>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</si>
  <si>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</si>
  <si>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</si>
  <si>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</si>
  <si>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</si>
  <si>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</si>
  <si>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</si>
  <si>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</si>
  <si>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</si>
  <si>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</si>
  <si>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</si>
  <si>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</si>
  <si>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</si>
  <si>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</si>
  <si>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</si>
  <si>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</si>
  <si>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</si>
  <si>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</si>
  <si>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</si>
  <si>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</si>
  <si>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</si>
  <si>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</si>
  <si>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</si>
  <si>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</si>
  <si>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</si>
  <si>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</si>
  <si>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</si>
  <si>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</si>
  <si>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</si>
  <si>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</si>
  <si>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</si>
  <si>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</si>
  <si>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</si>
  <si>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</si>
  <si>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</si>
  <si>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</si>
  <si>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</si>
  <si>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</si>
  <si>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</si>
  <si>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</si>
  <si>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</si>
  <si>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</si>
  <si>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</si>
  <si>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</si>
  <si>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</si>
  <si>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</si>
  <si>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</si>
  <si>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</si>
  <si>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</si>
  <si>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</si>
  <si>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</si>
  <si>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</si>
  <si>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</si>
  <si>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</si>
  <si>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</si>
  <si>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</si>
  <si>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</si>
  <si>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</si>
  <si>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</si>
  <si>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</si>
  <si>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</si>
  <si>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</si>
  <si>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</si>
  <si>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</si>
  <si>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</si>
  <si>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</si>
  <si>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</si>
  <si>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</si>
  <si>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</si>
  <si>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</si>
  <si>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</si>
  <si>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</si>
  <si>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</si>
  <si>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</si>
  <si>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</si>
  <si>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</si>
  <si>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</si>
  <si>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</si>
  <si>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</si>
  <si>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</si>
  <si>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</si>
  <si>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</si>
  <si>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</si>
  <si>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</si>
  <si>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</si>
  <si>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</si>
  <si>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</si>
  <si>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</si>
  <si>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</si>
  <si>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</si>
  <si>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</si>
  <si>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</si>
  <si>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</si>
  <si>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</si>
  <si>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</si>
  <si>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</si>
  <si>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</si>
  <si>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</si>
  <si>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</si>
  <si>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</si>
  <si>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</si>
  <si>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</si>
  <si>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</si>
  <si>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</si>
  <si>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</si>
  <si>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</si>
  <si>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</si>
  <si>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</si>
  <si>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</si>
  <si>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</si>
  <si>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</si>
  <si>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</si>
  <si>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</si>
  <si>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</si>
  <si>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</si>
  <si>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</si>
  <si>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</si>
  <si>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</si>
  <si>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</si>
  <si>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</si>
  <si>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</si>
  <si>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</si>
  <si>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</si>
  <si>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</si>
  <si>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</si>
  <si>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</si>
  <si>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</si>
  <si>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</si>
  <si>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</si>
  <si>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</si>
  <si>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</si>
  <si>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</si>
  <si>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</si>
  <si>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</si>
  <si>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</si>
  <si>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</si>
  <si>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</si>
  <si>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</si>
  <si>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</si>
  <si>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</si>
  <si>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</si>
  <si>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</si>
  <si>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</si>
  <si>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</si>
  <si>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</si>
  <si>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</si>
  <si>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</si>
  <si>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</si>
  <si>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</si>
  <si>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</si>
  <si>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</si>
  <si>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</si>
  <si>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</si>
  <si>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</si>
  <si>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</si>
  <si>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</si>
  <si>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</si>
  <si>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</si>
  <si>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</si>
  <si>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</si>
  <si>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</si>
  <si>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</si>
  <si>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</si>
  <si>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</si>
  <si>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</si>
  <si>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</si>
  <si>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</si>
  <si>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</si>
  <si>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</si>
  <si>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</si>
  <si>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</si>
  <si>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</si>
  <si>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</si>
  <si>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</si>
  <si>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</si>
  <si>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</si>
  <si>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</si>
  <si>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</si>
  <si>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</si>
  <si>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</si>
  <si>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</si>
  <si>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</si>
  <si>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</si>
  <si>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</si>
  <si>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</si>
  <si>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</si>
  <si>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</si>
  <si>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</si>
  <si>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</si>
  <si>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</si>
  <si>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</si>
  <si>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</si>
  <si>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</si>
  <si>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</si>
  <si>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</si>
  <si>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</si>
  <si>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</si>
  <si>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</si>
  <si>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</si>
  <si>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</si>
  <si>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</si>
  <si>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</si>
  <si>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</si>
  <si>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</si>
  <si>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</si>
  <si>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</si>
  <si>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</si>
  <si>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</si>
  <si>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</si>
  <si>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</si>
  <si>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</si>
  <si>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</si>
  <si>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</si>
  <si>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</si>
  <si>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</si>
  <si>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</si>
  <si>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</si>
  <si>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</si>
  <si>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</si>
  <si>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</si>
  <si>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</si>
  <si>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</si>
  <si>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</si>
  <si>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</si>
  <si>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</si>
  <si>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</si>
  <si>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</si>
  <si>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</si>
  <si>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</si>
  <si>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</si>
  <si>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</si>
  <si>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</si>
  <si>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</si>
  <si>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</si>
  <si>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</si>
  <si>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</si>
  <si>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</si>
  <si>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</si>
  <si>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</si>
  <si>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</si>
  <si>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</si>
  <si>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</si>
  <si>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</si>
  <si>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</si>
  <si>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</si>
  <si>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</si>
  <si>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</si>
  <si>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</si>
  <si>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</si>
  <si>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</si>
  <si>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</si>
  <si>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</si>
  <si>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</si>
  <si>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</si>
  <si>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</si>
  <si>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</si>
  <si>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</si>
  <si>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</si>
  <si>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</si>
  <si>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</si>
  <si>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</si>
  <si>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</si>
  <si>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</si>
  <si>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</si>
  <si>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</si>
  <si>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</si>
  <si>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</si>
  <si>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</si>
  <si>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</si>
  <si>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</si>
  <si>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</si>
  <si>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</si>
  <si>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</si>
  <si>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</si>
  <si>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</si>
  <si>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</si>
  <si>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</si>
  <si>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</si>
  <si>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</si>
  <si>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</si>
  <si>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</si>
  <si>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</si>
  <si>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</si>
  <si>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</si>
  <si>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</si>
  <si>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</si>
  <si>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</si>
  <si>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</si>
  <si>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</si>
  <si>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</si>
  <si>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</si>
  <si>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</si>
  <si>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</si>
  <si>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</si>
  <si>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</si>
  <si>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</si>
  <si>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</si>
  <si>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</si>
  <si>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</si>
  <si>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</si>
  <si>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</si>
  <si>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</si>
  <si>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</si>
  <si>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</si>
  <si>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</si>
  <si>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</si>
  <si>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</si>
  <si>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</si>
  <si>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</si>
  <si>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</si>
  <si>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</si>
  <si>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</si>
  <si>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</si>
  <si>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</si>
  <si>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</si>
  <si>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</si>
  <si>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</si>
  <si>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</si>
  <si>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</si>
  <si>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</si>
  <si>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</si>
  <si>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</si>
  <si>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</si>
  <si>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</si>
  <si>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</si>
  <si>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</si>
  <si>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</si>
  <si>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</si>
  <si>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</si>
  <si>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</si>
  <si>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</si>
  <si>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</si>
  <si>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</si>
  <si>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</si>
  <si>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</si>
  <si>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</si>
  <si>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</si>
  <si>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</si>
  <si>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</si>
  <si>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</si>
  <si>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</si>
  <si>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</si>
  <si>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</si>
  <si>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</si>
  <si>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</si>
  <si>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</si>
  <si>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</si>
  <si>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</si>
  <si>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</si>
  <si>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</si>
  <si>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</si>
  <si>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</si>
  <si>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</si>
  <si>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</si>
  <si>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</si>
  <si>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</si>
  <si>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</si>
  <si>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</si>
  <si>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</si>
  <si>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</si>
  <si>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</si>
  <si>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</si>
  <si>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</si>
  <si>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</si>
  <si>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</si>
  <si>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</si>
  <si>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</si>
  <si>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</si>
  <si>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</si>
  <si>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</si>
  <si>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</si>
  <si>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</si>
  <si>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</si>
  <si>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</si>
  <si>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</si>
  <si>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</si>
  <si>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</si>
  <si>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</si>
  <si>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</si>
  <si>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</si>
  <si>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</si>
  <si>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</si>
  <si>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</si>
  <si>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</si>
  <si>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</si>
  <si>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</si>
  <si>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</si>
  <si>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</si>
  <si>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</si>
  <si>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</si>
  <si>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</si>
  <si>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</si>
  <si>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</si>
  <si>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</si>
  <si>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</si>
  <si>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</si>
  <si>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</si>
  <si>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</si>
  <si>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</si>
  <si>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</si>
  <si>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</si>
  <si>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</si>
  <si>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</si>
  <si>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</si>
  <si>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</si>
  <si>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</si>
  <si>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</si>
  <si>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</si>
  <si>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</si>
  <si>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</si>
  <si>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</si>
  <si>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</si>
  <si>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</si>
  <si>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</si>
  <si>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</si>
  <si>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</si>
  <si>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</si>
  <si>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</si>
  <si>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</si>
  <si>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</si>
  <si>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</si>
  <si>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</si>
  <si>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</si>
  <si>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</si>
  <si>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</si>
  <si>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</si>
  <si>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</si>
  <si>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</si>
  <si>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</si>
  <si>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</si>
  <si>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</si>
  <si>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</si>
  <si>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</si>
  <si>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</si>
  <si>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</si>
  <si>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</si>
  <si>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</si>
  <si>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</si>
  <si>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</si>
  <si>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</si>
  <si>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</si>
  <si>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</si>
  <si>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</si>
  <si>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</si>
  <si>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</si>
  <si>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</si>
  <si>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</si>
  <si>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</si>
  <si>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</si>
  <si>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</si>
  <si>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</si>
  <si>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</si>
  <si>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</si>
  <si>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</si>
  <si>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</si>
  <si>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</si>
  <si>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</si>
  <si>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</si>
  <si>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</si>
  <si>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</si>
  <si>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</si>
  <si>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</si>
  <si>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</si>
  <si>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</si>
  <si>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</si>
  <si>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</si>
  <si>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</si>
  <si>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</si>
  <si>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</si>
  <si>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</si>
  <si>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</si>
  <si>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</si>
  <si>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</si>
  <si>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</si>
  <si>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</si>
  <si>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</si>
  <si>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</si>
  <si>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</si>
  <si>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</si>
  <si>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</si>
  <si>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</si>
  <si>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</si>
  <si>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</si>
  <si>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</si>
  <si>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</si>
  <si>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</si>
  <si>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</si>
  <si>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</si>
  <si>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</si>
  <si>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</si>
  <si>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</si>
  <si>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</si>
  <si>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</si>
  <si>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</si>
  <si>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</si>
  <si>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</si>
  <si>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</si>
  <si>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</si>
  <si>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</si>
  <si>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</si>
  <si>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</si>
  <si>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</si>
  <si>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</si>
  <si>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</si>
  <si>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</si>
  <si>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</si>
  <si>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</si>
  <si>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</si>
  <si>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</si>
  <si>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</si>
  <si>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</si>
  <si>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</si>
  <si>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</si>
  <si>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</si>
  <si>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</si>
  <si>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</si>
  <si>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</si>
  <si>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</si>
  <si>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</si>
  <si>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</si>
  <si>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</si>
  <si>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</si>
  <si>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</si>
  <si>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</si>
  <si>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</si>
  <si>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</si>
  <si>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</si>
  <si>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</si>
  <si>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</si>
  <si>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</si>
  <si>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</si>
  <si>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</si>
  <si>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</si>
  <si>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</si>
  <si>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</si>
  <si>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</si>
  <si>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</si>
  <si>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</si>
  <si>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</si>
  <si>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</si>
  <si>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</si>
  <si>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</si>
  <si>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</si>
  <si>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</si>
  <si>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</si>
  <si>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</si>
  <si>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</si>
  <si>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</si>
  <si>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</si>
  <si>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</si>
  <si>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</si>
  <si>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</si>
  <si>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</si>
  <si>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</si>
  <si>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</si>
  <si>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</si>
  <si>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</si>
  <si>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</si>
  <si>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</si>
  <si>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</si>
  <si>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</si>
  <si>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</si>
  <si>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</si>
  <si>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</si>
  <si>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</si>
  <si>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</si>
  <si>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</si>
  <si>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</si>
  <si>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</si>
  <si>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</si>
  <si>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</si>
  <si>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</si>
  <si>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</si>
  <si>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</si>
  <si>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</si>
  <si>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</si>
  <si>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</si>
  <si>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</si>
  <si>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</si>
  <si>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</si>
  <si>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</si>
  <si>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</si>
  <si>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</si>
  <si>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</si>
  <si>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</si>
  <si>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</si>
  <si>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</si>
  <si>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</si>
  <si>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</si>
  <si>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</si>
  <si>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</si>
  <si>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</si>
  <si>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</si>
  <si>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</si>
  <si>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</si>
  <si>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</si>
  <si>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</si>
  <si>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</si>
  <si>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</si>
  <si>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</si>
  <si>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</si>
  <si>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</si>
  <si>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</si>
  <si>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</si>
  <si>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</si>
  <si>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</si>
  <si>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</si>
  <si>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</si>
  <si>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</si>
  <si>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</si>
  <si>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</si>
  <si>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</si>
  <si>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</si>
  <si>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</si>
  <si>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</si>
  <si>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</si>
  <si>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</si>
  <si>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</si>
  <si>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</si>
  <si>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</si>
  <si>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</si>
  <si>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</si>
  <si>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</si>
  <si>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</si>
  <si>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</si>
  <si>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</si>
  <si>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</si>
  <si>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</si>
  <si>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</si>
  <si>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</si>
  <si>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</si>
  <si>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</si>
  <si>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</si>
  <si>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</si>
  <si>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</si>
  <si>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</si>
  <si>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</si>
  <si>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</si>
  <si>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</si>
  <si>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</si>
  <si>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</si>
  <si>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</si>
  <si>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</si>
  <si>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</si>
  <si>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</si>
  <si>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</si>
  <si>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</si>
  <si>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</si>
  <si>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</si>
  <si>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</si>
  <si>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</si>
  <si>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</si>
  <si>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</si>
  <si>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</si>
  <si>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</si>
  <si>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</si>
  <si>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</si>
  <si>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</si>
  <si>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</si>
  <si>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</si>
  <si>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</si>
  <si>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</si>
  <si>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</si>
  <si>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</si>
  <si>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</si>
  <si>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</si>
  <si>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</si>
  <si>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</si>
  <si>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</si>
  <si>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</si>
  <si>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</si>
  <si>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</si>
  <si>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</si>
  <si>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</si>
  <si>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</si>
  <si>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</si>
  <si>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</si>
  <si>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</si>
  <si>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</si>
  <si>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</si>
  <si>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</si>
  <si>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</si>
  <si>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</si>
  <si>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</si>
  <si>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</si>
  <si>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</si>
  <si>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</si>
  <si>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</si>
  <si>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</si>
  <si>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</si>
  <si>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</si>
  <si>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</si>
  <si>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</si>
  <si>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</si>
  <si>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</si>
  <si>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</si>
  <si>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</si>
  <si>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</si>
  <si>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</si>
  <si>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</si>
  <si>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</si>
  <si>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</si>
  <si>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</si>
  <si>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</si>
  <si>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</si>
  <si>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</si>
  <si>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</si>
  <si>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</si>
  <si>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</si>
  <si>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</si>
  <si>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</si>
  <si>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</si>
  <si>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</si>
  <si>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</si>
  <si>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</si>
  <si>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</si>
  <si>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</si>
  <si>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</si>
  <si>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</si>
  <si>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</si>
  <si>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</si>
  <si>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</si>
  <si>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</si>
  <si>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</si>
  <si>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</si>
  <si>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</si>
  <si>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</si>
  <si>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</si>
  <si>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</si>
  <si>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</si>
  <si>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</si>
  <si>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</si>
  <si>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</si>
  <si>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</si>
  <si>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</si>
  <si>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</si>
  <si>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</si>
  <si>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</si>
  <si>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</si>
  <si>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</si>
  <si>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</si>
  <si>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</si>
  <si>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</si>
  <si>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</si>
  <si>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</si>
  <si>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</si>
  <si>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</si>
  <si>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</si>
  <si>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</si>
  <si>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</si>
  <si>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</si>
  <si>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</si>
  <si>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</si>
  <si>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</si>
  <si>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</si>
  <si>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</si>
  <si>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</si>
  <si>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</si>
  <si>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</si>
  <si>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</si>
  <si>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</si>
  <si>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</si>
  <si>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</si>
  <si>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</si>
  <si>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</si>
  <si>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</si>
  <si>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</si>
  <si>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</si>
  <si>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</si>
  <si>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</si>
  <si>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</si>
  <si>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</si>
  <si>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</si>
  <si>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</si>
  <si>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</si>
  <si>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</si>
  <si>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</si>
  <si>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</si>
  <si>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</si>
  <si>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</si>
  <si>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</si>
  <si>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</si>
  <si>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</si>
  <si>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</si>
  <si>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</si>
  <si>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</si>
  <si>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</si>
  <si>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</si>
  <si>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</si>
  <si>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</si>
  <si>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</si>
  <si>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</si>
  <si>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</si>
  <si>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</si>
  <si>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</si>
  <si>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</si>
  <si>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</si>
  <si>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</si>
  <si>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</si>
  <si>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</si>
  <si>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</si>
  <si>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</si>
  <si>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</si>
  <si>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</si>
  <si>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</si>
  <si>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</si>
  <si>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</si>
  <si>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</si>
  <si>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</si>
  <si>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</si>
  <si>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</si>
  <si>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</si>
  <si>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</si>
  <si>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</si>
  <si>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</si>
  <si>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</si>
  <si>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</si>
  <si>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</si>
  <si>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</si>
  <si>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</si>
  <si>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</si>
  <si>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</si>
  <si>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</si>
  <si>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</si>
  <si>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</si>
  <si>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</si>
  <si>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</si>
  <si>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</si>
  <si>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</si>
  <si>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</si>
  <si>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</si>
  <si>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</si>
  <si>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</si>
  <si>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</si>
  <si>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</si>
  <si>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</si>
  <si>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</si>
  <si>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</si>
  <si>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</si>
  <si>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</si>
  <si>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</si>
  <si>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</si>
  <si>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</si>
  <si>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</si>
  <si>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</si>
  <si>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</si>
  <si>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</si>
  <si>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</si>
  <si>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</si>
  <si>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</si>
  <si>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</si>
  <si>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</si>
  <si>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</si>
  <si>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</si>
  <si>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</si>
  <si>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</si>
  <si>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</si>
  <si>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</si>
  <si>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</si>
  <si>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</si>
  <si>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</si>
  <si>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</si>
  <si>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</si>
  <si>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</si>
  <si>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</si>
  <si>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</si>
  <si>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</si>
  <si>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</si>
  <si>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</si>
  <si>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</si>
  <si>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</si>
  <si>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</si>
  <si>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</si>
  <si>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</si>
  <si>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</si>
  <si>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</si>
  <si>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</si>
  <si>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</si>
  <si>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</si>
  <si>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</si>
  <si>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</si>
  <si>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</si>
  <si>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</si>
  <si>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</si>
  <si>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</si>
  <si>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</si>
  <si>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</si>
  <si>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</si>
  <si>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</si>
  <si>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</si>
  <si>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</si>
  <si>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</si>
  <si>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</si>
  <si>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</si>
  <si>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</si>
  <si>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</si>
  <si>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</si>
  <si>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</si>
  <si>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</si>
  <si>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</si>
  <si>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</si>
  <si>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</si>
  <si>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</si>
  <si>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</si>
  <si>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</si>
  <si>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</si>
  <si>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</si>
  <si>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</si>
  <si>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</si>
  <si>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</si>
  <si>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</si>
  <si>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</si>
  <si>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</si>
  <si>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</si>
  <si>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</si>
  <si>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</si>
  <si>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</si>
  <si>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</si>
  <si>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</si>
  <si>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</si>
  <si>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</si>
  <si>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</si>
  <si>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</si>
  <si>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</si>
  <si>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</si>
  <si>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</si>
  <si>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</si>
  <si>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</si>
  <si>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</si>
  <si>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</si>
  <si>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</si>
  <si>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</si>
  <si>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</si>
  <si>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</si>
  <si>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</si>
  <si>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</si>
  <si>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</si>
  <si>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</si>
  <si>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</si>
  <si>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</si>
  <si>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</si>
  <si>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</si>
  <si>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</si>
  <si>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</si>
  <si>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</si>
  <si>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</si>
  <si>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</si>
  <si>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</si>
  <si>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</si>
  <si>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</si>
  <si>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</si>
  <si>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</si>
  <si>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</si>
  <si>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</si>
  <si>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</si>
  <si>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</si>
  <si>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</si>
  <si>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</si>
  <si>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</si>
  <si>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</si>
  <si>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</si>
  <si>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</si>
  <si>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</si>
  <si>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</si>
  <si>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</si>
  <si>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</si>
  <si>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</si>
  <si>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</si>
  <si>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</si>
  <si>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</si>
  <si>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</si>
  <si>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</si>
  <si>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</si>
  <si>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</si>
  <si>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</si>
  <si>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</si>
  <si>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</si>
  <si>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</si>
  <si>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</si>
  <si>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</si>
  <si>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</si>
  <si>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</si>
  <si>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</si>
  <si>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</si>
  <si>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</si>
  <si>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</si>
  <si>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</si>
  <si>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</si>
  <si>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</si>
  <si>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</si>
  <si>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</si>
  <si>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</si>
  <si>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</si>
  <si>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</si>
  <si>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</si>
  <si>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</si>
  <si>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</si>
  <si>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</si>
  <si>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</si>
  <si>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</si>
  <si>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</si>
  <si>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</si>
  <si>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</si>
  <si>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</si>
  <si>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</si>
  <si>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</si>
  <si>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</si>
  <si>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</si>
  <si>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</si>
  <si>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</si>
  <si>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</si>
  <si>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</si>
  <si>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</si>
  <si>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</si>
  <si>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</si>
  <si>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</si>
  <si>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</si>
  <si>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</si>
  <si>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</si>
  <si>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</si>
  <si>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</si>
  <si>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</si>
  <si>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</si>
  <si>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</si>
  <si>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</si>
  <si>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</si>
  <si>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</si>
  <si>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</si>
  <si>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</si>
  <si>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</si>
  <si>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</si>
  <si>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</si>
  <si>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</si>
  <si>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</si>
  <si>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</si>
  <si>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</si>
  <si>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</si>
  <si>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</si>
  <si>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</si>
  <si>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</si>
  <si>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</si>
  <si>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</si>
  <si>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</si>
  <si>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</si>
  <si>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</si>
  <si>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</si>
  <si>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</si>
  <si>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</si>
  <si>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</si>
  <si>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</si>
  <si>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</si>
  <si>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</si>
  <si>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</si>
  <si>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</si>
  <si>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</si>
  <si>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</si>
  <si>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</si>
  <si>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</si>
  <si>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</si>
  <si>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</si>
  <si>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</si>
  <si>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</si>
  <si>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</si>
  <si>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</si>
  <si>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</si>
  <si>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</si>
  <si>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</si>
  <si>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</si>
  <si>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</si>
  <si>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</si>
  <si>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</si>
  <si>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</si>
  <si>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</si>
  <si>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</si>
  <si>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</si>
  <si>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</si>
  <si>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</si>
  <si>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</si>
  <si>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</si>
  <si>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</si>
  <si>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</si>
  <si>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</si>
  <si>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</si>
  <si>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</si>
  <si>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</si>
  <si>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</si>
  <si>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</si>
  <si>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</si>
  <si>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</si>
  <si>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</si>
  <si>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</si>
  <si>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</si>
  <si>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</si>
  <si>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</si>
  <si>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</si>
  <si>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</si>
  <si>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</si>
  <si>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</si>
  <si>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</si>
  <si>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</si>
  <si>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</si>
  <si>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</si>
  <si>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</si>
  <si>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</si>
  <si>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</si>
  <si>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</si>
  <si>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</si>
  <si>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</si>
  <si>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</si>
  <si>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</si>
  <si>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</si>
  <si>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</si>
  <si>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</si>
  <si>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</si>
  <si>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</si>
  <si>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</si>
  <si>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</si>
  <si>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</si>
  <si>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</si>
  <si>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</si>
  <si>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</si>
  <si>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</si>
  <si>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</si>
  <si>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</si>
  <si>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</si>
  <si>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</si>
  <si>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</si>
  <si>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</si>
  <si>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</si>
  <si>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</si>
  <si>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</si>
  <si>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</si>
  <si>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</si>
  <si>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</si>
  <si>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</si>
  <si>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</si>
  <si>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</si>
  <si>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</si>
  <si>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</si>
  <si>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</si>
  <si>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</si>
  <si>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</si>
  <si>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</si>
  <si>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</si>
  <si>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</si>
  <si>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</si>
  <si>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</si>
  <si>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</si>
  <si>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</si>
  <si>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</si>
  <si>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</si>
  <si>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</si>
  <si>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</si>
  <si>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</si>
  <si>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</si>
  <si>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</si>
  <si>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</si>
  <si>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</si>
  <si>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</si>
  <si>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</si>
  <si>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</si>
  <si>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</si>
  <si>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</si>
  <si>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</si>
  <si>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</si>
  <si>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</si>
  <si>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</si>
  <si>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</si>
  <si>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</si>
  <si>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</si>
  <si>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</si>
  <si>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</si>
  <si>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</si>
  <si>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</si>
  <si>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</si>
  <si>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</si>
  <si>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</si>
  <si>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</si>
  <si>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</si>
  <si>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</si>
  <si>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</si>
  <si>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</si>
  <si>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</si>
  <si>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</si>
  <si>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</si>
  <si>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</si>
  <si>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</si>
  <si>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</si>
  <si>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</si>
  <si>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</si>
  <si>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</si>
  <si>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</si>
  <si>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</si>
  <si>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</si>
  <si>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</si>
  <si>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</si>
  <si>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</si>
  <si>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</si>
  <si>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</si>
  <si>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</si>
  <si>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</si>
  <si>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</si>
  <si>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</si>
  <si>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</si>
  <si>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</si>
  <si>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</si>
  <si>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</si>
  <si>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</si>
  <si>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</si>
  <si>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</si>
  <si>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</si>
  <si>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</si>
  <si>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</si>
  <si>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</si>
  <si>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</si>
  <si>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</si>
  <si>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</si>
  <si>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</si>
  <si>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</si>
  <si>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</si>
  <si>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</si>
  <si>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</si>
  <si>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</si>
  <si>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</si>
  <si>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</si>
  <si>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</si>
  <si>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</si>
  <si>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</si>
  <si>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</si>
  <si>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</si>
  <si>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</si>
  <si>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</si>
  <si>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</si>
  <si>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</si>
  <si>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</si>
  <si>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</si>
  <si>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</si>
  <si>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</si>
  <si>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</si>
  <si>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</si>
  <si>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</si>
  <si>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</si>
  <si>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</si>
  <si>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</si>
  <si>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</si>
  <si>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</si>
  <si>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</si>
  <si>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</si>
  <si>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</si>
  <si>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</si>
  <si>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</si>
  <si>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</si>
  <si>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</si>
  <si>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</si>
  <si>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</si>
  <si>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</si>
  <si>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</si>
  <si>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</si>
  <si>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</si>
  <si>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</si>
  <si>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</si>
  <si>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</si>
  <si>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</si>
  <si>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</si>
  <si>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</si>
  <si>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</si>
  <si>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</si>
  <si>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</si>
  <si>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</si>
  <si>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</si>
  <si>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</si>
  <si>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</si>
  <si>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</si>
  <si>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</si>
  <si>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</si>
  <si>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</si>
  <si>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</si>
  <si>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</si>
  <si>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</si>
  <si>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</si>
  <si>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</si>
  <si>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</si>
  <si>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</si>
  <si>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</si>
  <si>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</si>
  <si>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</si>
  <si>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</si>
  <si>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</si>
  <si>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</si>
  <si>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</si>
  <si>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</si>
  <si>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</si>
  <si>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</si>
  <si>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</si>
  <si>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</si>
  <si>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</si>
  <si>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</si>
  <si>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</si>
  <si>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</si>
  <si>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</si>
  <si>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</si>
  <si>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</si>
  <si>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</si>
  <si>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</si>
  <si>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</si>
  <si>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</si>
  <si>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</si>
  <si>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</si>
  <si>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</si>
  <si>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</si>
  <si>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</si>
  <si>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</si>
  <si>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</si>
  <si>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</si>
  <si>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</si>
  <si>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</si>
  <si>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</si>
  <si>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</si>
  <si>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</si>
  <si>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</si>
  <si>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</si>
  <si>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</si>
  <si>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</si>
  <si>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</si>
  <si>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</si>
  <si>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</si>
  <si>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</si>
  <si>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</si>
  <si>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</si>
  <si>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</si>
  <si>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</si>
  <si>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</si>
  <si>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</si>
  <si>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</si>
  <si>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</si>
  <si>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</si>
  <si>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</si>
  <si>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</si>
  <si>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</si>
  <si>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</si>
  <si>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</si>
  <si>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</si>
  <si>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</si>
  <si>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</si>
  <si>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</si>
  <si>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</si>
  <si>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</si>
  <si>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</si>
  <si>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</si>
  <si>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</si>
  <si>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</si>
  <si>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</si>
  <si>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</si>
  <si>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</si>
  <si>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</si>
  <si>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</si>
  <si>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</si>
  <si>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</si>
  <si>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</si>
  <si>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</si>
  <si>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</si>
  <si>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</si>
  <si>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</si>
  <si>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</si>
  <si>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</si>
  <si>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</si>
  <si>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</si>
  <si>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</si>
  <si>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</si>
  <si>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</si>
  <si>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</si>
  <si>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</si>
  <si>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</si>
  <si>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</si>
  <si>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</si>
  <si>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</si>
  <si>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</si>
  <si>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</si>
  <si>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</si>
  <si>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</si>
  <si>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</si>
  <si>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</si>
  <si>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</si>
  <si>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</si>
  <si>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</si>
  <si>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</si>
  <si>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</si>
  <si>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</si>
  <si>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</si>
  <si>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</si>
  <si>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</si>
  <si>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</si>
  <si>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</si>
  <si>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</si>
  <si>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</si>
  <si>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</si>
  <si>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</si>
  <si>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</si>
  <si>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</si>
  <si>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</si>
  <si>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</si>
  <si>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</si>
  <si>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</si>
  <si>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</si>
  <si>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</si>
  <si>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</si>
  <si>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</si>
  <si>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</si>
  <si>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</si>
  <si>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</si>
  <si>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</si>
  <si>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</si>
  <si>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</si>
  <si>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</si>
  <si>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</si>
  <si>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</si>
  <si>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</si>
  <si>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</si>
  <si>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</si>
  <si>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</si>
  <si>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</si>
  <si>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</si>
  <si>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</si>
  <si>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</si>
  <si>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</si>
  <si>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</si>
  <si>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</si>
  <si>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</si>
  <si>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</si>
  <si>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</si>
  <si>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</si>
  <si>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</si>
  <si>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</si>
  <si>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</si>
  <si>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</si>
  <si>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</si>
  <si>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</si>
  <si>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</si>
  <si>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</si>
  <si>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</si>
  <si>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</si>
  <si>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</si>
  <si>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</si>
  <si>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</si>
  <si>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</si>
  <si>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</si>
  <si>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</si>
  <si>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</si>
  <si>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</si>
  <si>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</si>
  <si>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</si>
  <si>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</si>
  <si>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</si>
  <si>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</si>
  <si>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</si>
  <si>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</si>
  <si>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</si>
  <si>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</si>
  <si>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</si>
  <si>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</si>
  <si>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</si>
  <si>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</si>
  <si>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</si>
  <si>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</si>
  <si>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</si>
  <si>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</si>
  <si>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</si>
  <si>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</si>
  <si>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</si>
  <si>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</si>
  <si>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</si>
  <si>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</si>
  <si>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</si>
  <si>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</si>
  <si>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</si>
  <si>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</si>
  <si>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</si>
  <si>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</si>
  <si>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</si>
  <si>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</si>
  <si>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</si>
  <si>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</si>
  <si>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</si>
  <si>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</si>
  <si>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</si>
  <si>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</si>
  <si>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</si>
  <si>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</si>
  <si>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</si>
  <si>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</si>
  <si>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</si>
  <si>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</si>
  <si>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</si>
  <si>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</si>
  <si>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</si>
  <si>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</si>
  <si>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</si>
  <si>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</si>
  <si>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</si>
  <si>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</si>
  <si>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</si>
  <si>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</si>
  <si>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</si>
  <si>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</si>
  <si>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</si>
  <si>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</si>
  <si>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</si>
  <si>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</si>
  <si>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</si>
  <si>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</si>
  <si>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</si>
  <si>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</si>
  <si>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</si>
  <si>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</si>
  <si>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</si>
  <si>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</si>
  <si>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</si>
  <si>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</si>
  <si>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</si>
  <si>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</si>
  <si>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</si>
  <si>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</si>
  <si>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</si>
  <si>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</si>
  <si>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</si>
  <si>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</si>
  <si>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</si>
  <si>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</si>
  <si>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</si>
  <si>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</si>
  <si>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</si>
  <si>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</si>
  <si>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</si>
  <si>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</si>
  <si>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</si>
  <si>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</si>
  <si>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</si>
  <si>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</si>
  <si>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</si>
  <si>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</si>
  <si>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</si>
  <si>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</si>
  <si>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</si>
  <si>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</si>
  <si>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</si>
  <si>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</si>
  <si>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</si>
  <si>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</si>
  <si>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</si>
  <si>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</si>
  <si>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</si>
  <si>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</si>
  <si>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</si>
  <si>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</si>
  <si>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</si>
  <si>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</si>
  <si>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</si>
  <si>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</si>
  <si>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</si>
  <si>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</si>
  <si>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</si>
  <si>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</si>
  <si>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</si>
  <si>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</si>
  <si>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</si>
  <si>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</si>
  <si>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</si>
  <si>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</si>
  <si>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</si>
  <si>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</si>
  <si>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</si>
  <si>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</si>
  <si>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</si>
  <si>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</si>
  <si>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</si>
  <si>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</si>
  <si>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</si>
  <si>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</si>
  <si>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</si>
  <si>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</si>
  <si>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</si>
  <si>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</si>
  <si>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</si>
  <si>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</si>
  <si>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</si>
  <si>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</si>
  <si>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</si>
  <si>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</si>
  <si>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</si>
  <si>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</si>
  <si>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</si>
  <si>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</si>
  <si>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</si>
  <si>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</si>
  <si>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</si>
  <si>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</si>
  <si>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</si>
  <si>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</si>
  <si>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</si>
  <si>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</si>
  <si>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</si>
  <si>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</si>
  <si>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</si>
  <si>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</si>
  <si>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</si>
  <si>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</si>
  <si>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</si>
  <si>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</si>
  <si>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</si>
  <si>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</si>
  <si>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</si>
  <si>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</si>
  <si>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</si>
  <si>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</si>
  <si>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</si>
  <si>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</si>
  <si>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</si>
  <si>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</si>
  <si>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</si>
  <si>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</si>
  <si>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</si>
  <si>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</si>
  <si>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</si>
  <si>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</si>
  <si>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</si>
  <si>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</si>
  <si>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</si>
  <si>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</si>
  <si>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</si>
  <si>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</si>
  <si>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</si>
  <si>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</si>
  <si>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</si>
  <si>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</si>
  <si>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</si>
  <si>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</si>
  <si>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</si>
  <si>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</si>
  <si>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</si>
  <si>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</si>
  <si>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</si>
  <si>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</si>
  <si>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</si>
  <si>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</si>
  <si>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</si>
  <si>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</si>
  <si>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</si>
  <si>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</si>
  <si>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</si>
  <si>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</si>
  <si>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</si>
  <si>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</si>
  <si>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</si>
  <si>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</si>
  <si>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</si>
  <si>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</si>
  <si>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</si>
  <si>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</si>
  <si>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</si>
  <si>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</si>
  <si>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</si>
  <si>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</si>
  <si>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</si>
  <si>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</si>
  <si>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</si>
  <si>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</si>
  <si>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</si>
  <si>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</si>
  <si>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</si>
  <si>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</si>
  <si>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</si>
  <si>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</si>
  <si>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</si>
  <si>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</si>
  <si>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</si>
  <si>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</si>
  <si>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</si>
  <si>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</si>
  <si>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</si>
  <si>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</si>
  <si>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</si>
  <si>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</si>
  <si>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</si>
  <si>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</si>
  <si>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</si>
  <si>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</si>
  <si>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</si>
  <si>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</si>
  <si>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</si>
  <si>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</si>
  <si>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</si>
  <si>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</si>
  <si>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</si>
  <si>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</si>
  <si>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</si>
  <si>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</si>
  <si>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</si>
  <si>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</si>
  <si>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</si>
  <si>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</si>
  <si>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</si>
  <si>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</si>
  <si>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</si>
  <si>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</si>
  <si>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</si>
  <si>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</si>
  <si>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</si>
  <si>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</si>
  <si>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</si>
  <si>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</si>
  <si>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</si>
  <si>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</si>
  <si>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</si>
  <si>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</si>
  <si>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</si>
  <si>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</si>
  <si>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</si>
  <si>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</si>
  <si>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</si>
  <si>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</si>
  <si>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</si>
  <si>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</si>
  <si>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</si>
  <si>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</si>
  <si>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</si>
  <si>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</si>
  <si>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</si>
  <si>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</si>
  <si>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</si>
  <si>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</si>
  <si>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</si>
  <si>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</si>
  <si>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</si>
  <si>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</si>
  <si>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</si>
  <si>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</si>
  <si>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</si>
  <si>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</si>
  <si>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</si>
  <si>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</si>
  <si>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</si>
  <si>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</si>
  <si>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</si>
  <si>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</si>
  <si>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</si>
  <si>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</si>
  <si>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</si>
  <si>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</si>
  <si>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</si>
  <si>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</si>
  <si>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</si>
  <si>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</si>
  <si>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</si>
  <si>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</si>
  <si>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</si>
  <si>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</si>
  <si>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</si>
  <si>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</si>
  <si>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</si>
  <si>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</si>
  <si>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</si>
  <si>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</si>
  <si>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</si>
  <si>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</si>
  <si>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</si>
  <si>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</si>
  <si>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</si>
  <si>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</si>
  <si>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</si>
  <si>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</si>
  <si>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</si>
  <si>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</si>
  <si>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</si>
  <si>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</si>
  <si>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</si>
  <si>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</si>
  <si>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</si>
  <si>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</si>
  <si>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</si>
  <si>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</si>
  <si>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</si>
  <si>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</si>
  <si>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</si>
  <si>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</si>
  <si>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</si>
  <si>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</si>
  <si>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</si>
  <si>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</si>
  <si>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</si>
  <si>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</si>
  <si>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</si>
  <si>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</si>
  <si>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</si>
  <si>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</si>
  <si>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</si>
  <si>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</si>
  <si>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</si>
  <si>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</si>
  <si>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</si>
  <si>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</si>
  <si>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</si>
  <si>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</si>
  <si>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</si>
  <si>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</si>
  <si>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</si>
  <si>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</si>
  <si>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</si>
  <si>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</si>
  <si>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</si>
  <si>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</si>
  <si>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</si>
  <si>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</si>
  <si>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</si>
  <si>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</si>
  <si>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</si>
  <si>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</si>
  <si>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</si>
  <si>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</si>
  <si>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</si>
  <si>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</si>
  <si>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</si>
  <si>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</si>
  <si>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</si>
  <si>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</si>
  <si>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</si>
  <si>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</si>
  <si>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</si>
  <si>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</si>
  <si>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</si>
  <si>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</si>
  <si>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</si>
  <si>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</si>
  <si>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</si>
  <si>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</si>
  <si>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</si>
  <si>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</si>
  <si>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</si>
  <si>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</si>
  <si>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</si>
  <si>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</si>
  <si>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</si>
  <si>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</si>
  <si>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</si>
  <si>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</si>
  <si>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</si>
  <si>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</si>
  <si>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</si>
  <si>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</si>
  <si>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</si>
  <si>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</si>
  <si>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</si>
  <si>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</si>
  <si>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</si>
  <si>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</si>
  <si>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</si>
  <si>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</si>
  <si>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</si>
  <si>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</si>
  <si>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</si>
  <si>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</si>
  <si>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</si>
  <si>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</si>
  <si>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</si>
  <si>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</si>
  <si>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</si>
  <si>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</si>
  <si>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</si>
  <si>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</si>
  <si>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</si>
  <si>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</si>
  <si>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</si>
  <si>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</si>
  <si>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</si>
  <si>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</si>
  <si>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</si>
  <si>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</si>
  <si>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</si>
  <si>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</si>
  <si>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</si>
  <si>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</si>
  <si>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</si>
  <si>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</si>
  <si>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</si>
  <si>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</si>
  <si>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</si>
  <si>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</si>
  <si>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</si>
  <si>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</si>
  <si>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</si>
  <si>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</si>
  <si>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</si>
  <si>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</si>
  <si>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</si>
  <si>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</si>
  <si>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</si>
  <si>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</si>
  <si>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</si>
  <si>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</si>
  <si>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</si>
  <si>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</si>
  <si>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</si>
  <si>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</si>
  <si>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</si>
  <si>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</si>
  <si>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</si>
  <si>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</si>
  <si>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</si>
  <si>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</si>
  <si>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</si>
  <si>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</si>
  <si>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</si>
  <si>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</si>
  <si>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</si>
  <si>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</si>
  <si>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</si>
  <si>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</si>
  <si>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</si>
  <si>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</si>
  <si>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</si>
  <si>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</si>
  <si>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</si>
  <si>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</si>
  <si>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</si>
  <si>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</si>
  <si>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</si>
  <si>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</si>
  <si>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</si>
  <si>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</si>
  <si>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</si>
  <si>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</si>
  <si>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</si>
  <si>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</si>
  <si>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</si>
  <si>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</si>
  <si>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</si>
  <si>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</si>
  <si>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</si>
  <si>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</si>
  <si>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</si>
  <si>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</si>
  <si>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</si>
  <si>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</si>
  <si>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</si>
  <si>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</si>
  <si>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</si>
  <si>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</si>
  <si>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</si>
  <si>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</si>
  <si>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</si>
  <si>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</si>
  <si>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</si>
  <si>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</si>
  <si>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</si>
  <si>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</si>
  <si>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</si>
  <si>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</si>
  <si>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</si>
  <si>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</si>
  <si>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</si>
  <si>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</si>
  <si>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</si>
  <si>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</si>
  <si>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</si>
  <si>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</si>
  <si>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</si>
  <si>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</si>
  <si>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</si>
  <si>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</si>
  <si>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</si>
  <si>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</si>
  <si>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</si>
  <si>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</si>
  <si>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</si>
  <si>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</si>
  <si>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</si>
  <si>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</si>
  <si>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</si>
  <si>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</si>
  <si>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</si>
  <si>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</si>
  <si>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</si>
  <si>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</si>
  <si>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</si>
  <si>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</si>
  <si>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</si>
  <si>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</si>
  <si>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</si>
  <si>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</si>
  <si>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</si>
  <si>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</si>
  <si>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</si>
  <si>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</si>
  <si>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</si>
  <si>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</si>
  <si>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</si>
  <si>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</si>
  <si>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</si>
  <si>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</si>
  <si>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</si>
  <si>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</si>
  <si>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</si>
  <si>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</si>
  <si>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</si>
  <si>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</si>
  <si>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</si>
  <si>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</si>
  <si>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</si>
  <si>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</si>
  <si>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</si>
  <si>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</si>
  <si>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</si>
  <si>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</si>
  <si>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</si>
  <si>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</si>
  <si>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</si>
  <si>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</si>
  <si>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</si>
  <si>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</si>
  <si>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</si>
  <si>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</si>
  <si>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</si>
  <si>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</si>
  <si>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</si>
  <si>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</si>
  <si>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</si>
  <si>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</si>
  <si>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</si>
  <si>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</si>
  <si>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</si>
  <si>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</si>
  <si>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</si>
  <si>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</si>
  <si>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</si>
  <si>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</si>
  <si>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</si>
  <si>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</si>
  <si>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</si>
  <si>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</si>
  <si>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</si>
  <si>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</si>
  <si>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</si>
  <si>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</si>
  <si>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</si>
  <si>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</si>
  <si>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</si>
  <si>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</si>
  <si>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</si>
  <si>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</si>
  <si>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</si>
  <si>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</si>
  <si>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</si>
  <si>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</si>
  <si>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</si>
  <si>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</si>
  <si>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</si>
  <si>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</si>
  <si>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</si>
  <si>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</si>
  <si>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</si>
  <si>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</si>
  <si>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</si>
  <si>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</si>
  <si>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</si>
  <si>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</si>
  <si>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</si>
  <si>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</si>
  <si>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</si>
  <si>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</si>
  <si>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</si>
  <si>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</si>
  <si>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</si>
  <si>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</si>
  <si>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</si>
  <si>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</si>
  <si>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</si>
  <si>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</si>
  <si>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</si>
  <si>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</si>
  <si>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</si>
  <si>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</si>
  <si>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</si>
  <si>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</si>
  <si>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</si>
  <si>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</si>
  <si>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</si>
  <si>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</si>
  <si>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</si>
  <si>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</si>
  <si>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</si>
  <si>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</si>
  <si>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</si>
  <si>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</si>
  <si>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</si>
  <si>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</si>
  <si>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</si>
  <si>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</si>
  <si>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</si>
  <si>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</si>
  <si>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</si>
  <si>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</si>
  <si>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</si>
  <si>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</si>
  <si>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</si>
  <si>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</si>
  <si>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</si>
  <si>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</si>
  <si>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</si>
  <si>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</si>
  <si>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</si>
  <si>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</si>
  <si>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</si>
  <si>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</si>
  <si>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</si>
  <si>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</si>
  <si>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</si>
  <si>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</si>
  <si>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</si>
  <si>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</si>
  <si>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</si>
  <si>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</si>
  <si>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</si>
  <si>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</si>
  <si>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</si>
  <si>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</si>
  <si>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</si>
  <si>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</si>
  <si>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</si>
  <si>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</si>
  <si>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</si>
  <si>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</si>
  <si>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</si>
  <si>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</si>
  <si>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</si>
  <si>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</si>
  <si>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</si>
  <si>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</si>
  <si>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</si>
  <si>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</si>
  <si>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</si>
  <si>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</si>
  <si>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</si>
  <si>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</si>
  <si>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</si>
  <si>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</si>
  <si>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</si>
  <si>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</si>
  <si>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</si>
  <si>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</si>
  <si>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</si>
  <si>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</si>
  <si>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</si>
  <si>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</si>
  <si>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</si>
  <si>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</si>
  <si>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</si>
  <si>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</si>
  <si>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</si>
  <si>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</si>
  <si>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</si>
  <si>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</si>
  <si>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</si>
  <si>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</si>
  <si>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</si>
  <si>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</si>
  <si>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</si>
  <si>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</si>
  <si>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</si>
  <si>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</si>
  <si>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</si>
  <si>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</si>
  <si>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</si>
  <si>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</si>
  <si>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</si>
  <si>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</si>
  <si>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</si>
  <si>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</si>
  <si>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</si>
  <si>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</si>
  <si>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</si>
  <si>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</si>
  <si>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</si>
  <si>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</si>
  <si>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</si>
  <si>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</si>
  <si>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</si>
  <si>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</si>
  <si>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</si>
  <si>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</si>
  <si>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</si>
  <si>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</si>
  <si>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</si>
  <si>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</si>
  <si>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</si>
  <si>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</si>
  <si>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</si>
  <si>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</si>
  <si>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</si>
  <si>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</si>
  <si>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</si>
  <si>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</si>
  <si>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</si>
  <si>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</si>
  <si>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</si>
  <si>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</si>
  <si>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</si>
  <si>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</si>
  <si>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</si>
  <si>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</si>
  <si>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</si>
  <si>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</si>
  <si>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</si>
  <si>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</si>
  <si>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</si>
  <si>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</si>
  <si>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</si>
  <si>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</si>
  <si>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</si>
  <si>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</si>
  <si>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</si>
  <si>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</si>
  <si>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</si>
  <si>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</si>
  <si>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</si>
  <si>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</si>
  <si>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</si>
  <si>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</si>
  <si>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</si>
  <si>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</si>
  <si>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</si>
  <si>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</si>
  <si>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</si>
  <si>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</si>
  <si>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</si>
  <si>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</si>
  <si>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</si>
  <si>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</si>
  <si>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</si>
  <si>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</si>
  <si>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</si>
  <si>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</si>
  <si>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</si>
  <si>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</si>
  <si>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</si>
  <si>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</si>
  <si>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</si>
  <si>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</si>
  <si>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</si>
  <si>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</si>
  <si>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</si>
  <si>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</si>
  <si>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</si>
  <si>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</si>
  <si>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</si>
  <si>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</si>
  <si>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</si>
  <si>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</si>
  <si>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</si>
  <si>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</si>
  <si>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</si>
  <si>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</si>
  <si>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</si>
  <si>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</si>
  <si>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</si>
  <si>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</si>
  <si>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</si>
  <si>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</si>
  <si>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</si>
  <si>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</si>
  <si>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</si>
  <si>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</si>
  <si>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</si>
  <si>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</si>
  <si>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</si>
  <si>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</si>
  <si>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</si>
  <si>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</si>
  <si>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</si>
  <si>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</si>
  <si>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</si>
  <si>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</si>
  <si>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</si>
  <si>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</si>
  <si>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</si>
  <si>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</si>
  <si>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</si>
  <si>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</si>
  <si>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</si>
  <si>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</si>
  <si>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</si>
  <si>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</si>
  <si>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</si>
  <si>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</si>
  <si>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</si>
  <si>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</si>
  <si>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</si>
  <si>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</si>
  <si>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</si>
  <si>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</si>
  <si>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</si>
  <si>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</si>
  <si>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</si>
  <si>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</si>
  <si>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</si>
  <si>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</si>
  <si>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</si>
  <si>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</si>
  <si>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</si>
  <si>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</si>
  <si>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</si>
  <si>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</si>
  <si>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</si>
  <si>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</si>
  <si>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</si>
  <si>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</si>
  <si>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</si>
  <si>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</si>
  <si>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</si>
  <si>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</si>
  <si>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</si>
  <si>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</si>
  <si>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</si>
  <si>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</si>
  <si>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</si>
  <si>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</si>
  <si>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</si>
  <si>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</si>
  <si>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</si>
  <si>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</si>
  <si>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</si>
  <si>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</si>
  <si>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</si>
  <si>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</si>
  <si>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</si>
  <si>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</si>
  <si>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</si>
  <si>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</si>
  <si>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</si>
  <si>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</si>
  <si>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</si>
  <si>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</si>
  <si>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</si>
  <si>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</si>
  <si>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</si>
  <si>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</si>
  <si>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</si>
  <si>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</si>
  <si>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</si>
  <si>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</si>
  <si>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</si>
  <si>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</si>
  <si>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</si>
  <si>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</si>
  <si>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</si>
  <si>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</si>
  <si>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</si>
  <si>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</si>
  <si>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</si>
  <si>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</si>
  <si>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</si>
  <si>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</si>
  <si>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</si>
  <si>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</si>
  <si>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</si>
  <si>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</si>
  <si>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</si>
  <si>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</si>
  <si>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</si>
  <si>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</si>
  <si>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</si>
  <si>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</si>
  <si>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</si>
  <si>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</si>
  <si>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</si>
  <si>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</si>
  <si>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</si>
  <si>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</si>
  <si>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</si>
  <si>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</si>
  <si>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</si>
  <si>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</si>
  <si>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</si>
  <si>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</si>
  <si>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</si>
  <si>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</si>
  <si>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</si>
  <si>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</si>
  <si>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</si>
  <si>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</si>
  <si>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</si>
  <si>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</si>
  <si>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</si>
  <si>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</si>
  <si>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</si>
  <si>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</si>
  <si>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</si>
  <si>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</si>
  <si>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</si>
  <si>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</si>
  <si>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</si>
  <si>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</si>
  <si>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</si>
  <si>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</si>
  <si>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</si>
  <si>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</si>
  <si>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</si>
  <si>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</si>
  <si>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</si>
  <si>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</si>
  <si>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</si>
  <si>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</si>
  <si>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</si>
  <si>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</si>
  <si>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</si>
  <si>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</si>
  <si>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</si>
  <si>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</si>
  <si>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</si>
  <si>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</si>
  <si>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</si>
  <si>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</si>
  <si>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</si>
  <si>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</si>
  <si>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</si>
  <si>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</si>
  <si>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</si>
  <si>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</si>
  <si>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</si>
  <si>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</si>
  <si>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</si>
  <si>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</si>
  <si>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</si>
  <si>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</si>
  <si>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</si>
  <si>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</si>
  <si>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</si>
  <si>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</si>
  <si>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</si>
  <si>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</si>
  <si>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</si>
  <si>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</si>
  <si>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</si>
  <si>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</si>
  <si>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</si>
  <si>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</si>
  <si>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</si>
  <si>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</si>
  <si>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</si>
  <si>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</si>
  <si>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</si>
  <si>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</si>
  <si>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</si>
  <si>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</si>
  <si>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</si>
  <si>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</si>
  <si>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</si>
  <si>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</si>
  <si>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</si>
  <si>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</si>
  <si>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</si>
  <si>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</si>
  <si>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</si>
  <si>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</si>
  <si>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</si>
  <si>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</si>
  <si>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</si>
  <si>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</si>
  <si>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</si>
  <si>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</si>
  <si>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</si>
  <si>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</si>
  <si>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</si>
  <si>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</si>
  <si>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</si>
  <si>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</si>
  <si>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</si>
  <si>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</si>
  <si>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</si>
  <si>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</si>
  <si>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</si>
  <si>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</si>
  <si>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</si>
  <si>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</si>
  <si>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</si>
  <si>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</si>
  <si>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</si>
  <si>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</si>
  <si>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</si>
  <si>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</si>
  <si>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</si>
  <si>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</si>
  <si>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</si>
  <si>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</si>
  <si>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</si>
  <si>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</si>
  <si>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</si>
  <si>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</si>
  <si>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</si>
  <si>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</si>
  <si>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</si>
  <si>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</si>
  <si>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</si>
  <si>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</si>
  <si>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</si>
  <si>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</si>
  <si>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</si>
  <si>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</si>
  <si>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</si>
  <si>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</si>
  <si>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</si>
  <si>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</si>
  <si>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</si>
  <si>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</si>
  <si>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</si>
  <si>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</si>
  <si>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</si>
  <si>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</si>
  <si>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</si>
  <si>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</si>
  <si>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</si>
  <si>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</si>
  <si>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</si>
  <si>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</si>
  <si>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</si>
  <si>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</si>
  <si>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</si>
  <si>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</si>
  <si>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</si>
  <si>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</si>
  <si>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</si>
  <si>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</si>
  <si>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</si>
  <si>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</si>
  <si>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</si>
  <si>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</si>
  <si>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</si>
  <si>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</si>
  <si>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</si>
  <si>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</si>
  <si>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</si>
  <si>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</si>
  <si>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</si>
  <si>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</si>
  <si>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</si>
  <si>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</si>
  <si>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</si>
  <si>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</si>
  <si>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</si>
  <si>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</si>
  <si>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</si>
  <si>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</si>
  <si>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</si>
  <si>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</si>
  <si>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</si>
  <si>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</si>
  <si>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</si>
  <si>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</si>
  <si>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</si>
  <si>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</si>
  <si>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</si>
  <si>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</si>
  <si>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</si>
  <si>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</si>
  <si>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</si>
  <si>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</si>
  <si>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</si>
  <si>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</si>
  <si>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</si>
  <si>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</si>
  <si>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</si>
  <si>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</si>
  <si>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</si>
  <si>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</si>
  <si>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</si>
  <si>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</si>
  <si>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</si>
  <si>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</si>
  <si>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</si>
  <si>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</si>
  <si>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</si>
  <si>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</si>
  <si>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</si>
  <si>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</si>
  <si>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</si>
  <si>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</si>
  <si>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</si>
  <si>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</si>
  <si>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</si>
  <si>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</si>
  <si>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</si>
  <si>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</si>
  <si>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</si>
  <si>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</si>
  <si>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</si>
  <si>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</si>
  <si>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</si>
  <si>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</si>
  <si>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</si>
  <si>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</si>
  <si>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</si>
  <si>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</si>
  <si>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</si>
  <si>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</si>
  <si>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</si>
  <si>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</si>
  <si>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</si>
  <si>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</si>
  <si>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</si>
  <si>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</si>
  <si>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</si>
  <si>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</si>
  <si>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</si>
  <si>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</si>
  <si>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</si>
  <si>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</si>
  <si>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</si>
  <si>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</si>
  <si>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</si>
  <si>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</si>
  <si>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</si>
  <si>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</si>
  <si>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</si>
  <si>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</si>
  <si>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</si>
  <si>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</si>
  <si>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</si>
  <si>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</si>
  <si>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</si>
  <si>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</si>
  <si>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</si>
  <si>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</si>
  <si>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</si>
  <si>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</si>
  <si>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</si>
  <si>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</si>
  <si>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</si>
  <si>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</si>
  <si>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</si>
  <si>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</si>
  <si>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</si>
  <si>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</si>
  <si>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</si>
  <si>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</si>
  <si>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</si>
  <si>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</si>
  <si>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</si>
  <si>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</si>
  <si>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</si>
  <si>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</si>
  <si>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</si>
  <si>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</si>
  <si>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</si>
  <si>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</si>
  <si>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</si>
  <si>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</si>
  <si>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</si>
  <si>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</si>
  <si>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</si>
  <si>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</si>
  <si>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</si>
  <si>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</si>
  <si>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</si>
  <si>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</si>
  <si>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</si>
  <si>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</si>
  <si>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</si>
  <si>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</si>
  <si>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</si>
  <si>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</si>
  <si>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</si>
  <si>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</si>
  <si>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</si>
  <si>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</si>
  <si>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</si>
  <si>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</si>
  <si>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</si>
  <si>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</si>
  <si>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</si>
  <si>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</si>
  <si>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</si>
  <si>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</si>
  <si>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</si>
  <si>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</si>
  <si>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</si>
  <si>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</si>
  <si>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</si>
  <si>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</si>
  <si>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</si>
  <si>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</si>
  <si>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</si>
  <si>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</si>
  <si>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</si>
  <si>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</si>
  <si>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</si>
  <si>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</si>
  <si>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</si>
  <si>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</si>
  <si>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</si>
  <si>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</si>
  <si>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</si>
  <si>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</si>
  <si>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</si>
  <si>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</si>
  <si>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</si>
  <si>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</si>
  <si>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</si>
  <si>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</si>
  <si>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</si>
  <si>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</si>
  <si>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</si>
  <si>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</si>
  <si>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</si>
  <si>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</si>
  <si>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</si>
  <si>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</si>
  <si>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</si>
  <si>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</si>
  <si>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</si>
  <si>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</si>
  <si>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</si>
  <si>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</si>
  <si>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</si>
  <si>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</si>
  <si>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</si>
  <si>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</si>
  <si>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</si>
  <si>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</si>
  <si>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</si>
  <si>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</si>
  <si>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</si>
  <si>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</si>
  <si>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</si>
  <si>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</si>
  <si>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</si>
  <si>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</si>
  <si>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</si>
  <si>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</si>
  <si>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</si>
  <si>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</si>
  <si>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</si>
  <si>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</si>
  <si>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</si>
  <si>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</si>
  <si>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</si>
  <si>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</si>
  <si>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</si>
  <si>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</si>
  <si>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</si>
  <si>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</si>
  <si>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</si>
  <si>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</si>
  <si>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</si>
  <si>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</si>
  <si>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</si>
  <si>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</si>
  <si>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</si>
  <si>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</si>
  <si>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</si>
  <si>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</si>
  <si>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</si>
  <si>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</si>
  <si>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</si>
  <si>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</si>
  <si>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</si>
  <si>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</si>
  <si>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</si>
  <si>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</si>
  <si>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</si>
  <si>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</si>
  <si>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</si>
  <si>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</si>
  <si>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</si>
  <si>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</si>
  <si>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</si>
  <si>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</si>
  <si>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</si>
  <si>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</si>
  <si>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</si>
  <si>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</si>
  <si>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</si>
  <si>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</si>
  <si>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</si>
  <si>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</si>
  <si>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</si>
  <si>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</si>
  <si>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</si>
  <si>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</si>
  <si>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</si>
  <si>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</si>
  <si>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</si>
  <si>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</si>
  <si>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</si>
  <si>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</si>
  <si>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</si>
  <si>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</si>
  <si>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</si>
  <si>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</si>
  <si>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</si>
  <si>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</si>
  <si>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</si>
  <si>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</si>
  <si>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</si>
  <si>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</si>
  <si>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</si>
  <si>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</si>
  <si>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</si>
  <si>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</si>
  <si>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</si>
  <si>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</si>
  <si>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</si>
  <si>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</si>
  <si>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</si>
  <si>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</si>
  <si>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</si>
  <si>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</si>
  <si>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</si>
  <si>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</si>
  <si>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</si>
  <si>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</si>
  <si>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</si>
  <si>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</si>
  <si>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</si>
  <si>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</si>
  <si>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</si>
  <si>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</si>
  <si>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</si>
  <si>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</si>
  <si>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</si>
  <si>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</si>
  <si>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</si>
  <si>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</si>
  <si>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</si>
  <si>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</si>
  <si>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</si>
  <si>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</si>
  <si>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</si>
  <si>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</si>
  <si>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</si>
  <si>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</si>
  <si>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</si>
  <si>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</si>
  <si>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</si>
  <si>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</si>
  <si>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</si>
  <si>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</si>
  <si>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</si>
  <si>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</si>
  <si>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</si>
  <si>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</si>
  <si>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</si>
  <si>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</si>
  <si>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</si>
  <si>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</si>
  <si>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</si>
  <si>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</si>
  <si>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</si>
  <si>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</si>
  <si>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</si>
  <si>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</si>
  <si>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</si>
  <si>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</si>
  <si>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</si>
  <si>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</si>
  <si>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</si>
  <si>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</si>
  <si>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</si>
  <si>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</si>
  <si>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</si>
  <si>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</si>
  <si>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</si>
  <si>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</si>
  <si>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</si>
  <si>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</si>
  <si>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</si>
  <si>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</si>
  <si>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</si>
  <si>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</si>
  <si>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</si>
  <si>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</si>
  <si>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</si>
  <si>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</si>
  <si>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</si>
  <si>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</si>
  <si>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</si>
  <si>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</si>
  <si>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</si>
  <si>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</si>
  <si>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</si>
  <si>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</si>
  <si>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</si>
  <si>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</si>
  <si>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</si>
  <si>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</si>
  <si>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</si>
  <si>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</si>
  <si>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</si>
  <si>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</si>
  <si>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</si>
  <si>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</si>
  <si>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</si>
  <si>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</si>
  <si>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</si>
  <si>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</si>
  <si>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</si>
  <si>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</si>
  <si>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</si>
  <si>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</si>
  <si>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</si>
  <si>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</si>
  <si>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</si>
  <si>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</si>
  <si>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</si>
  <si>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</si>
  <si>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</si>
  <si>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</si>
  <si>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</si>
  <si>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</si>
  <si>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</si>
  <si>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</si>
  <si>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</si>
  <si>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</si>
  <si>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</si>
  <si>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</si>
  <si>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</si>
  <si>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</si>
  <si>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</si>
  <si>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</si>
  <si>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</si>
  <si>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</si>
  <si>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</si>
  <si>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</si>
  <si>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</si>
  <si>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</si>
  <si>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</si>
  <si>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</si>
  <si>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</si>
  <si>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</si>
  <si>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</si>
  <si>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</si>
  <si>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</si>
  <si>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</si>
  <si>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</si>
  <si>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</si>
  <si>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</si>
  <si>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</si>
  <si>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</si>
  <si>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</si>
  <si>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</si>
  <si>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</si>
  <si>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</si>
  <si>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</si>
  <si>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</si>
  <si>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</si>
  <si>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</si>
  <si>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</si>
  <si>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</si>
  <si>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</si>
  <si>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</si>
  <si>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</si>
  <si>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</si>
  <si>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</si>
  <si>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</si>
  <si>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</si>
  <si>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</si>
  <si>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</si>
  <si>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</si>
  <si>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</si>
  <si>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</si>
  <si>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</si>
  <si>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</si>
  <si>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</si>
  <si>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</si>
  <si>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</si>
  <si>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</si>
  <si>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</si>
  <si>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</si>
  <si>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</si>
  <si>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</si>
  <si>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</si>
  <si>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</si>
  <si>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</si>
  <si>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</si>
  <si>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</si>
  <si>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</si>
  <si>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</si>
  <si>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</si>
  <si>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</si>
  <si>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</si>
  <si>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</si>
  <si>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</si>
  <si>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</si>
  <si>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</si>
  <si>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</si>
  <si>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</si>
  <si>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</si>
  <si>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</si>
  <si>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</si>
  <si>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</si>
  <si>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</si>
  <si>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</si>
  <si>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</si>
  <si>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</si>
  <si>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</si>
  <si>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</si>
  <si>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</si>
  <si>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</si>
  <si>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</si>
  <si>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</si>
  <si>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</si>
  <si>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</si>
  <si>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</si>
  <si>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</si>
  <si>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</si>
  <si>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</si>
  <si>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</si>
  <si>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</si>
  <si>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</si>
  <si>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</si>
  <si>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</si>
  <si>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</si>
  <si>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</si>
  <si>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</si>
  <si>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</si>
  <si>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</si>
  <si>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</si>
  <si>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</si>
  <si>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</si>
  <si>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</si>
  <si>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</si>
  <si>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</si>
  <si>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</si>
  <si>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</si>
  <si>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</si>
  <si>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</si>
  <si>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</si>
  <si>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</si>
  <si>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</si>
  <si>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</si>
  <si>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</si>
  <si>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</si>
  <si>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</si>
  <si>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</si>
  <si>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</si>
  <si>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</si>
  <si>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</si>
  <si>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</si>
  <si>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</si>
  <si>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</si>
  <si>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</si>
  <si>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</si>
  <si>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</si>
  <si>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</si>
  <si>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</si>
  <si>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</si>
  <si>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</si>
  <si>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</si>
  <si>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</si>
  <si>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</si>
  <si>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</si>
  <si>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</si>
  <si>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</si>
  <si>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</si>
  <si>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</si>
  <si>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</si>
  <si>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</si>
  <si>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</si>
  <si>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</si>
  <si>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</si>
  <si>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</si>
  <si>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</si>
  <si>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</si>
  <si>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</si>
  <si>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</si>
  <si>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</si>
  <si>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</si>
  <si>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</si>
  <si>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</si>
  <si>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</si>
  <si>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</si>
  <si>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</si>
  <si>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</si>
  <si>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</si>
  <si>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</si>
  <si>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</si>
  <si>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</si>
  <si>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</si>
  <si>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</si>
  <si>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</si>
  <si>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</si>
  <si>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</si>
  <si>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</si>
  <si>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</si>
  <si>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</si>
  <si>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</si>
  <si>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</si>
  <si>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</si>
  <si>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</si>
  <si>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</si>
  <si>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</si>
  <si>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</si>
  <si>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</si>
  <si>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</si>
  <si>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</si>
  <si>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</si>
  <si>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</si>
  <si>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</si>
  <si>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</si>
  <si>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</si>
  <si>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</si>
  <si>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</si>
  <si>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</si>
  <si>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</si>
  <si>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</si>
  <si>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</si>
  <si>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</si>
  <si>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</si>
  <si>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</si>
  <si>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</si>
  <si>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</si>
  <si>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</si>
  <si>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</si>
  <si>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</si>
  <si>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</si>
  <si>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</si>
  <si>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</si>
  <si>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</si>
  <si>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</si>
  <si>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</si>
  <si>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</si>
  <si>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</si>
  <si>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</si>
  <si>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</si>
  <si>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</si>
  <si>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</si>
  <si>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</si>
  <si>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</si>
  <si>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</si>
  <si>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</si>
  <si>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</si>
  <si>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</si>
  <si>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</si>
  <si>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</si>
  <si>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</si>
  <si>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</si>
  <si>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</si>
  <si>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</si>
  <si>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</si>
  <si>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</si>
  <si>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</si>
  <si>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</si>
  <si>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</si>
  <si>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</si>
  <si>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</si>
  <si>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</si>
  <si>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</si>
  <si>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</si>
  <si>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</si>
  <si>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</si>
  <si>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</si>
  <si>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</si>
  <si>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</si>
  <si>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</si>
  <si>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</si>
  <si>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</si>
  <si>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</si>
  <si>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</si>
  <si>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</si>
  <si>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</si>
  <si>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</si>
  <si>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</si>
  <si>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</si>
  <si>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</si>
  <si>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</si>
  <si>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</si>
  <si>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</si>
  <si>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</si>
  <si>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</si>
  <si>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</si>
  <si>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</si>
  <si>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</si>
  <si>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</si>
  <si>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</si>
  <si>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</si>
  <si>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</si>
  <si>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</si>
  <si>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</si>
  <si>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</si>
  <si>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</si>
  <si>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</si>
  <si>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</si>
  <si>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</si>
  <si>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</si>
  <si>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</si>
  <si>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</si>
  <si>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</si>
  <si>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</si>
  <si>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</si>
  <si>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</si>
  <si>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</si>
  <si>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</si>
  <si>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</si>
  <si>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</si>
  <si>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</si>
  <si>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</si>
  <si>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</si>
  <si>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</si>
  <si>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</si>
  <si>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</si>
  <si>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</si>
  <si>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</si>
  <si>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</si>
  <si>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</si>
  <si>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</si>
  <si>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</si>
  <si>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</si>
  <si>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</si>
  <si>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</si>
  <si>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</si>
  <si>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</si>
  <si>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</si>
  <si>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</si>
  <si>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</si>
  <si>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</si>
  <si>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</si>
  <si>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</si>
  <si>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</si>
  <si>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</si>
  <si>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</si>
  <si>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</si>
  <si>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</si>
  <si>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</si>
  <si>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</si>
  <si>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</si>
  <si>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</si>
  <si>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</si>
  <si>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</si>
  <si>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</si>
  <si>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</si>
  <si>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</si>
  <si>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</si>
  <si>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</si>
  <si>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</si>
  <si>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</si>
  <si>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</si>
  <si>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</si>
  <si>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</si>
  <si>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</si>
  <si>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</si>
  <si>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</si>
  <si>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</si>
  <si>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</si>
  <si>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</si>
  <si>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</si>
  <si>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</si>
  <si>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</si>
  <si>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</si>
  <si>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</si>
  <si>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</si>
  <si>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</si>
  <si>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</si>
  <si>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</si>
  <si>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</si>
  <si>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</si>
  <si>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</si>
  <si>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</si>
  <si>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</si>
  <si>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</si>
  <si>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</si>
  <si>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</si>
  <si>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</si>
  <si>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</si>
  <si>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</si>
  <si>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</si>
  <si>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</si>
  <si>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</si>
  <si>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</si>
  <si>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</si>
  <si>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</si>
  <si>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</si>
  <si>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</si>
  <si>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</si>
  <si>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</si>
  <si>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</si>
  <si>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</si>
  <si>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</si>
  <si>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</si>
  <si>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</si>
  <si>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</si>
  <si>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</si>
  <si>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</si>
  <si>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</si>
  <si>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</si>
  <si>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</si>
  <si>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</si>
  <si>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</si>
  <si>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</si>
  <si>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</si>
  <si>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</si>
  <si>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</si>
  <si>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</si>
  <si>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</si>
  <si>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</si>
  <si>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</si>
  <si>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</si>
  <si>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</si>
  <si>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</si>
  <si>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</si>
  <si>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</si>
  <si>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</si>
  <si>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</si>
  <si>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</si>
  <si>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</si>
  <si>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</si>
  <si>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</si>
  <si>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</si>
  <si>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</si>
  <si>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</si>
  <si>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</si>
  <si>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</si>
  <si>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</si>
  <si>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</si>
  <si>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</si>
  <si>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</si>
  <si>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</si>
  <si>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</si>
  <si>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</si>
  <si>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</si>
  <si>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</si>
  <si>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</si>
  <si>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</si>
  <si>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</si>
  <si>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</si>
  <si>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</si>
  <si>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</si>
  <si>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</si>
  <si>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</si>
  <si>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</si>
  <si>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</si>
  <si>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</si>
  <si>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</si>
  <si>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</si>
  <si>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</si>
  <si>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</si>
  <si>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</si>
  <si>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</si>
  <si>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</si>
  <si>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</si>
  <si>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</si>
  <si>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</si>
  <si>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</si>
  <si>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</si>
  <si>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</si>
  <si>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</si>
  <si>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</si>
  <si>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</si>
  <si>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</si>
  <si>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</si>
  <si>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</si>
  <si>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</si>
  <si>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</si>
  <si>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</si>
  <si>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</si>
  <si>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</si>
  <si>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</si>
  <si>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</si>
  <si>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</si>
  <si>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</si>
  <si>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</si>
  <si>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</si>
  <si>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</si>
  <si>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</si>
  <si>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</si>
  <si>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</si>
  <si>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</si>
  <si>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</si>
  <si>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</si>
  <si>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</si>
  <si>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</si>
  <si>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</si>
  <si>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</si>
  <si>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</si>
  <si>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</si>
  <si>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</si>
  <si>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</si>
  <si>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</si>
  <si>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</si>
  <si>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</si>
  <si>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</si>
  <si>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</si>
  <si>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</si>
  <si>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</si>
  <si>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</si>
  <si>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</si>
  <si>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</si>
  <si>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</si>
  <si>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</si>
  <si>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</si>
  <si>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</si>
  <si>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</si>
  <si>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</si>
  <si>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</si>
  <si>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</si>
  <si>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</si>
  <si>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</si>
  <si>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</si>
  <si>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</si>
  <si>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</si>
  <si>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</si>
  <si>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</si>
  <si>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</si>
  <si>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</si>
  <si>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</si>
  <si>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</si>
  <si>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</si>
  <si>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</si>
  <si>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</si>
  <si>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</si>
  <si>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</si>
  <si>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</si>
  <si>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</si>
  <si>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</si>
  <si>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</si>
  <si>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</si>
  <si>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</si>
  <si>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</si>
  <si>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</si>
  <si>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</si>
  <si>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</si>
  <si>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</si>
  <si>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</si>
  <si>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</si>
  <si>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</si>
  <si>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</si>
  <si>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</si>
  <si>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</si>
  <si>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</si>
  <si>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</si>
  <si>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</si>
  <si>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</si>
  <si>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</si>
  <si>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</si>
  <si>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</si>
  <si>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</si>
  <si>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</si>
  <si>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</si>
  <si>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</si>
  <si>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</si>
  <si>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</si>
  <si>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</si>
  <si>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</si>
  <si>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</si>
  <si>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</si>
  <si>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</si>
  <si>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</si>
  <si>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</si>
  <si>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</si>
  <si>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</si>
  <si>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</si>
  <si>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</si>
  <si>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</si>
  <si>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</si>
  <si>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</si>
  <si>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</si>
  <si>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</si>
  <si>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</si>
  <si>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</si>
  <si>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</si>
  <si>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</si>
  <si>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</si>
  <si>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</si>
  <si>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</si>
  <si>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</si>
  <si>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</si>
  <si>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</si>
  <si>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</si>
  <si>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</si>
  <si>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</si>
  <si>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</si>
  <si>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</si>
  <si>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</si>
  <si>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</si>
  <si>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</si>
  <si>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</si>
  <si>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</si>
  <si>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</si>
  <si>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</si>
  <si>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</si>
  <si>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</si>
  <si>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</si>
  <si>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</si>
  <si>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</si>
  <si>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</si>
  <si>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</si>
  <si>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</si>
  <si>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</si>
  <si>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</si>
  <si>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</si>
  <si>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</si>
  <si>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</si>
  <si>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</si>
  <si>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</si>
  <si>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</si>
  <si>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</si>
  <si>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</si>
  <si>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</si>
  <si>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</si>
  <si>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</si>
  <si>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</si>
  <si>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</si>
  <si>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</si>
  <si>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</si>
  <si>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</si>
  <si>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</si>
  <si>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</si>
  <si>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</si>
  <si>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</si>
  <si>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</si>
  <si>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</si>
  <si>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</si>
  <si>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</si>
  <si>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</si>
  <si>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</si>
  <si>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</si>
  <si>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</si>
  <si>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</si>
  <si>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</si>
  <si>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</si>
  <si>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</si>
  <si>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</si>
  <si>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</si>
  <si>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</si>
  <si>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</si>
  <si>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</si>
  <si>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</si>
  <si>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</si>
  <si>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</si>
  <si>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</si>
  <si>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</si>
  <si>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</si>
  <si>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</si>
  <si>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</si>
  <si>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</si>
  <si>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</si>
  <si>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</si>
  <si>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</si>
  <si>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</si>
  <si>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</si>
  <si>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</si>
  <si>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</si>
  <si>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</si>
  <si>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</si>
  <si>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</si>
  <si>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</si>
  <si>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</si>
  <si>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</si>
  <si>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</si>
  <si>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</si>
  <si>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</si>
  <si>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</si>
  <si>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</si>
  <si>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</si>
  <si>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</si>
  <si>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</si>
  <si>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</si>
  <si>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</si>
  <si>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</si>
  <si>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</si>
  <si>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</si>
  <si>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</si>
  <si>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</si>
  <si>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</si>
  <si>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</si>
  <si>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</si>
  <si>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</si>
  <si>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</si>
  <si>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</si>
  <si>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</si>
  <si>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</si>
  <si>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</si>
  <si>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</si>
  <si>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</si>
  <si>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</si>
  <si>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</si>
  <si>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</si>
  <si>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</si>
  <si>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</si>
  <si>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</si>
  <si>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</si>
  <si>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</si>
  <si>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</si>
  <si>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</si>
  <si>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</si>
  <si>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</si>
  <si>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</si>
  <si>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</si>
  <si>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</si>
  <si>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</si>
  <si>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</si>
  <si>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</si>
  <si>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</si>
  <si>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</si>
  <si>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</si>
  <si>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</si>
  <si>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</si>
  <si>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</si>
  <si>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</si>
  <si>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</si>
  <si>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</si>
  <si>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</si>
  <si>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</si>
  <si>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</si>
  <si>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</si>
  <si>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</si>
  <si>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</si>
  <si>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</si>
  <si>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</si>
  <si>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</si>
  <si>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</si>
  <si>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</si>
  <si>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</si>
  <si>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</si>
  <si>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</si>
  <si>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</si>
  <si>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</si>
  <si>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</si>
  <si>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</si>
  <si>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</si>
  <si>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</si>
  <si>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</si>
  <si>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</si>
  <si>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</si>
  <si>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</si>
  <si>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</si>
  <si>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</si>
  <si>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</si>
  <si>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</si>
  <si>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</si>
  <si>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</si>
  <si>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</si>
  <si>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</si>
  <si>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</si>
  <si>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</si>
  <si>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</si>
  <si>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</si>
  <si>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</si>
  <si>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</si>
  <si>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</si>
  <si>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</si>
  <si>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</si>
  <si>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</si>
  <si>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</si>
  <si>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</si>
  <si>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</si>
  <si>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</si>
  <si>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</si>
  <si>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</si>
  <si>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</si>
  <si>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</si>
  <si>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</si>
  <si>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</si>
  <si>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</si>
  <si>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</si>
  <si>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</si>
  <si>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</si>
  <si>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</si>
  <si>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</si>
  <si>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</si>
  <si>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</si>
  <si>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</si>
  <si>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</si>
  <si>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</si>
  <si>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</si>
  <si>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</si>
  <si>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</si>
  <si>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</si>
  <si>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</si>
  <si>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</si>
  <si>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</si>
  <si>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</si>
  <si>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</si>
  <si>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</si>
  <si>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</si>
  <si>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</si>
  <si>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</si>
  <si>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</si>
  <si>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</si>
  <si>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</si>
  <si>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</si>
  <si>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</si>
  <si>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</si>
  <si>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</si>
  <si>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</si>
  <si>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</si>
  <si>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</si>
  <si>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</si>
  <si>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</si>
  <si>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</si>
  <si>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</si>
  <si>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</si>
  <si>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</si>
  <si>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</si>
  <si>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</si>
  <si>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</si>
  <si>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</si>
  <si>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</si>
  <si>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</si>
  <si>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</si>
  <si>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</si>
  <si>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</si>
  <si>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</si>
  <si>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</si>
  <si>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</si>
  <si>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</si>
  <si>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</si>
  <si>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</si>
  <si>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</si>
  <si>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</si>
  <si>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</si>
  <si>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</si>
  <si>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</si>
  <si>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</si>
  <si>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</si>
  <si>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</si>
  <si>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</si>
  <si>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</si>
  <si>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</si>
  <si>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</si>
  <si>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</si>
  <si>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</si>
  <si>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</si>
  <si>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</si>
  <si>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</si>
  <si>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</si>
  <si>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</si>
  <si>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</si>
  <si>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</si>
  <si>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</si>
  <si>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</si>
  <si>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</si>
  <si>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</si>
  <si>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</si>
  <si>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</si>
  <si>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</si>
  <si>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</si>
  <si>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</si>
  <si>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</si>
  <si>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</si>
  <si>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</si>
  <si>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</si>
  <si>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</si>
  <si>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</si>
  <si>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</si>
  <si>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</si>
  <si>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</si>
  <si>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</si>
  <si>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</si>
  <si>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</si>
  <si>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</si>
  <si>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</si>
  <si>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</si>
  <si>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</si>
  <si>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</si>
  <si>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</si>
  <si>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</si>
  <si>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</si>
  <si>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</si>
  <si>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</si>
  <si>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</si>
  <si>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</si>
  <si>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</si>
  <si>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</si>
  <si>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</si>
  <si>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</si>
  <si>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</si>
  <si>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</si>
  <si>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</si>
  <si>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</si>
  <si>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</si>
  <si>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</si>
  <si>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</si>
  <si>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</si>
  <si>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</si>
  <si>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</si>
  <si>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</si>
  <si>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</si>
  <si>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</si>
  <si>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</si>
  <si>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</si>
  <si>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</si>
  <si>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</si>
  <si>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</si>
  <si>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</si>
  <si>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</si>
  <si>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</si>
  <si>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</si>
  <si>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</si>
  <si>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</si>
  <si>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</si>
  <si>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</si>
  <si>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</si>
  <si>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</si>
  <si>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</si>
  <si>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</si>
  <si>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</si>
  <si>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</si>
  <si>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</si>
  <si>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</si>
  <si>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</si>
  <si>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</si>
  <si>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</si>
  <si>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</si>
  <si>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</si>
  <si>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</si>
  <si>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</si>
  <si>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</si>
  <si>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</si>
  <si>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</si>
  <si>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</si>
  <si>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</si>
  <si>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</si>
  <si>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</si>
  <si>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</si>
  <si>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</si>
  <si>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</si>
  <si>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</si>
  <si>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</si>
  <si>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</si>
  <si>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</si>
  <si>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</si>
  <si>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</si>
  <si>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</si>
  <si>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</si>
  <si>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</si>
  <si>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</si>
  <si>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</si>
  <si>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</si>
  <si>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</si>
  <si>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</si>
  <si>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</si>
  <si>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</si>
  <si>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</si>
  <si>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</si>
  <si>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</si>
  <si>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</si>
  <si>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</si>
  <si>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</si>
  <si>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</si>
  <si>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</si>
  <si>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</si>
  <si>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</si>
  <si>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</si>
  <si>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</si>
  <si>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</si>
  <si>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</si>
  <si>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</si>
  <si>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</si>
  <si>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</si>
  <si>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</si>
  <si>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</si>
  <si>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</si>
  <si>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</si>
  <si>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</si>
  <si>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</si>
  <si>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</si>
  <si>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</si>
  <si>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</si>
  <si>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</si>
  <si>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</si>
  <si>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</si>
  <si>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</si>
  <si>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</si>
  <si>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</si>
  <si>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</si>
  <si>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</si>
  <si>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</si>
  <si>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</si>
  <si>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</si>
  <si>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</si>
  <si>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</si>
  <si>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</si>
  <si>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</si>
  <si>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</si>
  <si>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</si>
  <si>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</si>
  <si>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</si>
  <si>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</si>
  <si>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</si>
  <si>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</si>
  <si>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</si>
  <si>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</si>
  <si>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</si>
  <si>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</si>
  <si>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</si>
  <si>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</si>
  <si>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</si>
  <si>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</si>
  <si>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</si>
  <si>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</si>
  <si>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</si>
  <si>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</si>
  <si>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</si>
  <si>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</si>
  <si>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</si>
  <si>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</si>
  <si>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</si>
  <si>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</si>
  <si>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</si>
  <si>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</si>
  <si>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</si>
  <si>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</si>
  <si>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</si>
  <si>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</si>
  <si>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</si>
  <si>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</si>
  <si>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</si>
  <si>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</si>
  <si>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</si>
  <si>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</si>
  <si>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</si>
  <si>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</si>
  <si>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</si>
  <si>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</si>
  <si>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</si>
  <si>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</si>
  <si>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</si>
  <si>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</si>
  <si>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</si>
  <si>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</si>
  <si>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</si>
  <si>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</si>
  <si>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</si>
  <si>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</si>
  <si>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</si>
  <si>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</si>
  <si>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</si>
  <si>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</si>
  <si>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</si>
  <si>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</si>
  <si>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</si>
  <si>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</si>
  <si>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</si>
  <si>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</si>
  <si>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</si>
  <si>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</si>
  <si>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</si>
  <si>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</si>
  <si>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</si>
  <si>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</si>
  <si>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</si>
  <si>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</si>
  <si>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</si>
  <si>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</si>
  <si>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</si>
  <si>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</si>
  <si>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</si>
  <si>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</si>
  <si>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</si>
  <si>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</si>
  <si>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</si>
  <si>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</si>
  <si>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</si>
  <si>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</si>
  <si>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</si>
  <si>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</si>
  <si>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</si>
  <si>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</si>
  <si>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</si>
  <si>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</si>
  <si>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</si>
  <si>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</si>
  <si>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</si>
  <si>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</si>
  <si>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</si>
  <si>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</si>
  <si>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</si>
  <si>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</si>
  <si>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</si>
  <si>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</si>
  <si>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</si>
  <si>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</si>
  <si>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</si>
  <si>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</si>
  <si>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</si>
  <si>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</si>
  <si>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</si>
  <si>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</si>
  <si>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</si>
  <si>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</si>
  <si>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</si>
  <si>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</si>
  <si>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</si>
  <si>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</si>
  <si>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</si>
  <si>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</si>
  <si>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</si>
  <si>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</si>
  <si>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</si>
  <si>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</si>
  <si>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</si>
  <si>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</si>
  <si>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</si>
  <si>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</si>
  <si>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</si>
  <si>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</si>
  <si>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</si>
  <si>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</si>
  <si>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</si>
  <si>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</si>
  <si>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</si>
  <si>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</si>
  <si>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</si>
  <si>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</si>
  <si>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</si>
  <si>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</si>
  <si>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</si>
  <si>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</si>
  <si>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</si>
  <si>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</si>
  <si>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</si>
  <si>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</si>
  <si>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</si>
  <si>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</si>
  <si>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</si>
  <si>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</si>
  <si>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</si>
  <si>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</si>
  <si>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</si>
  <si>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</si>
  <si>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</si>
  <si>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</si>
  <si>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</si>
  <si>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</si>
  <si>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</si>
  <si>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</si>
  <si>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</si>
  <si>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</si>
  <si>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</si>
  <si>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</si>
  <si>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</si>
  <si>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</si>
  <si>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</si>
  <si>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</si>
  <si>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</si>
  <si>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</si>
  <si>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</si>
  <si>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</si>
  <si>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</si>
  <si>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</si>
  <si>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</si>
  <si>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</si>
  <si>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</si>
  <si>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</si>
  <si>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</si>
  <si>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</si>
  <si>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</si>
  <si>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</si>
  <si>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</si>
  <si>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</si>
  <si>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</si>
  <si>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</si>
  <si>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</si>
  <si>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</si>
  <si>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</si>
  <si>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</si>
  <si>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</si>
  <si>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</si>
  <si>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</si>
  <si>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</si>
  <si>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</si>
  <si>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</si>
  <si>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</si>
  <si>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</si>
  <si>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</si>
  <si>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</si>
  <si>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</si>
  <si>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</si>
  <si>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</si>
  <si>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</si>
  <si>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</si>
  <si>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</si>
  <si>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</si>
  <si>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</si>
  <si>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</si>
  <si>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</si>
  <si>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</si>
  <si>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</si>
  <si>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</si>
  <si>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</si>
  <si>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</si>
  <si>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</si>
  <si>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</si>
  <si>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</si>
  <si>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</si>
  <si>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</si>
  <si>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</si>
  <si>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</si>
  <si>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</si>
  <si>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</si>
  <si>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</si>
  <si>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</si>
  <si>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</si>
  <si>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</si>
  <si>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</si>
  <si>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</si>
  <si>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</si>
  <si>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</si>
  <si>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</si>
  <si>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</si>
  <si>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</si>
  <si>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</si>
  <si>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</si>
  <si>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</si>
  <si>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</si>
  <si>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</si>
  <si>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</si>
  <si>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</si>
  <si>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</si>
  <si>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</si>
  <si>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</si>
  <si>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</si>
  <si>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</si>
  <si>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</si>
  <si>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</si>
  <si>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</si>
  <si>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</si>
  <si>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</si>
  <si>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</si>
  <si>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</si>
  <si>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</si>
  <si>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</si>
  <si>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</si>
  <si>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</si>
  <si>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</si>
  <si>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</si>
  <si>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</si>
  <si>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</si>
  <si>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</si>
  <si>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</si>
  <si>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</si>
  <si>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</si>
  <si>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</si>
  <si>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</si>
  <si>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</si>
  <si>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</si>
  <si>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</si>
  <si>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</si>
  <si>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</si>
  <si>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</si>
  <si>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</si>
  <si>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</si>
  <si>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</si>
  <si>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</si>
  <si>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</si>
  <si>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</si>
  <si>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</si>
  <si>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</si>
  <si>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</si>
  <si>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</si>
  <si>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</si>
  <si>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</si>
  <si>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</si>
  <si>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</si>
  <si>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</si>
  <si>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</si>
  <si>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</si>
  <si>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</si>
  <si>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</si>
  <si>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</si>
  <si>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</si>
  <si>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</si>
  <si>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</si>
  <si>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</si>
  <si>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</si>
  <si>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</si>
  <si>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</si>
  <si>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</si>
  <si>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</si>
  <si>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</si>
  <si>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</si>
  <si>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</si>
  <si>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</si>
  <si>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</si>
  <si>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</si>
  <si>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</si>
  <si>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</si>
  <si>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</si>
  <si>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</si>
  <si>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</si>
  <si>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</si>
  <si>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</si>
  <si>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</si>
  <si>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</si>
  <si>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</si>
  <si>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</si>
  <si>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</si>
  <si>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</si>
  <si>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</si>
  <si>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</si>
  <si>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</si>
  <si>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</si>
  <si>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</si>
  <si>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</si>
  <si>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</si>
  <si>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</si>
  <si>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</si>
  <si>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</si>
  <si>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</si>
  <si>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</si>
  <si>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</si>
  <si>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</si>
  <si>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</si>
  <si>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</si>
  <si>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</si>
  <si>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</si>
  <si>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</si>
  <si>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</si>
  <si>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</si>
  <si>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</si>
  <si>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</si>
  <si>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</si>
  <si>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</si>
  <si>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</si>
  <si>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</si>
  <si>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</si>
  <si>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</si>
  <si>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</si>
  <si>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</si>
  <si>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</si>
  <si>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</si>
  <si>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</si>
  <si>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</si>
  <si>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</si>
  <si>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</si>
  <si>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</si>
  <si>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</si>
  <si>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</si>
  <si>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</si>
  <si>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</si>
  <si>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</si>
  <si>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</si>
  <si>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</si>
  <si>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</si>
  <si>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</si>
  <si>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</si>
  <si>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</si>
  <si>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</si>
  <si>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</si>
  <si>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</si>
  <si>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</si>
  <si>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</si>
  <si>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</si>
  <si>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</si>
  <si>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</si>
  <si>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</si>
  <si>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</si>
  <si>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</si>
  <si>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</si>
  <si>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</si>
  <si>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</si>
  <si>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</si>
  <si>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</si>
  <si>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</si>
  <si>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</si>
  <si>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</si>
  <si>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</si>
  <si>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</si>
  <si>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</si>
  <si>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</si>
  <si>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</si>
  <si>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</si>
  <si>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</si>
  <si>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</si>
  <si>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</si>
  <si>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</si>
  <si>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</si>
  <si>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</si>
  <si>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</si>
  <si>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</si>
  <si>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</si>
  <si>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</si>
  <si>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</si>
  <si>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</si>
  <si>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</si>
  <si>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</si>
  <si>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</si>
  <si>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</si>
  <si>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</si>
  <si>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</si>
  <si>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</si>
  <si>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</si>
  <si>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</si>
  <si>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</si>
  <si>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</si>
  <si>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</si>
  <si>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</si>
  <si>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</si>
  <si>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</si>
  <si>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</si>
  <si>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</si>
  <si>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</si>
  <si>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</si>
  <si>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</si>
  <si>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</si>
  <si>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</si>
  <si>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</si>
  <si>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</si>
  <si>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</si>
  <si>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</si>
  <si>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</si>
  <si>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</si>
  <si>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</si>
  <si>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</si>
  <si>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</si>
  <si>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</si>
  <si>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</si>
  <si>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</si>
  <si>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</si>
  <si>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</si>
  <si>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</si>
  <si>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</si>
  <si>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</si>
  <si>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</si>
  <si>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</si>
  <si>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</si>
  <si>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</si>
  <si>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</si>
  <si>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</si>
  <si>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</si>
  <si>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</si>
  <si>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</si>
  <si>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</si>
  <si>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</si>
  <si>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</si>
  <si>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</si>
  <si>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</si>
  <si>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</si>
  <si>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</si>
  <si>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</si>
  <si>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</si>
  <si>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</si>
  <si>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</si>
  <si>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</si>
  <si>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</si>
  <si>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</si>
  <si>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</si>
  <si>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</si>
  <si>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</si>
  <si>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</si>
  <si>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</si>
  <si>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</si>
  <si>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</si>
  <si>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</si>
  <si>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</si>
  <si>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</si>
  <si>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</si>
  <si>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</si>
  <si>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</si>
  <si>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</si>
  <si>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</si>
  <si>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</si>
  <si>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</si>
  <si>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</si>
  <si>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</si>
  <si>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</si>
  <si>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</si>
  <si>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</si>
  <si>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</si>
  <si>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</si>
  <si>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</si>
  <si>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</si>
  <si>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</si>
  <si>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</si>
  <si>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</si>
  <si>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</si>
  <si>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</si>
  <si>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</si>
  <si>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</si>
  <si>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</si>
  <si>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</si>
  <si>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</si>
  <si>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</si>
  <si>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</si>
  <si>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</si>
  <si>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</si>
  <si>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</si>
  <si>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</si>
  <si>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</si>
  <si>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</si>
  <si>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</si>
  <si>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</si>
  <si>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</si>
  <si>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</si>
  <si>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</si>
  <si>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</si>
  <si>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</si>
  <si>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</si>
  <si>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</si>
  <si>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</si>
  <si>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</si>
  <si>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</si>
  <si>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</si>
  <si>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</si>
  <si>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</si>
  <si>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</si>
  <si>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</si>
  <si>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</si>
  <si>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</si>
  <si>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</si>
  <si>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</si>
  <si>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</si>
  <si>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</si>
  <si>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</si>
  <si>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</si>
  <si>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</si>
  <si>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</si>
  <si>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</si>
  <si>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</si>
  <si>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</si>
  <si>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</si>
  <si>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</si>
  <si>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</si>
  <si>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</si>
  <si>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</si>
  <si>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</si>
  <si>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</si>
  <si>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</si>
  <si>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</si>
  <si>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</si>
  <si>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</si>
  <si>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</si>
  <si>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</si>
  <si>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</si>
  <si>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</si>
  <si>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</si>
  <si>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</si>
  <si>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</si>
  <si>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</si>
  <si>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</si>
  <si>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</si>
  <si>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</si>
  <si>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</si>
  <si>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</si>
  <si>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</si>
  <si>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</si>
  <si>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</si>
  <si>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</si>
  <si>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</si>
  <si>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</si>
  <si>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</si>
  <si>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</si>
  <si>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</si>
  <si>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</si>
  <si>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</si>
  <si>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</si>
  <si>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</si>
  <si>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</si>
  <si>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</si>
  <si>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</si>
  <si>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</si>
  <si>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</si>
  <si>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</si>
  <si>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</si>
  <si>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</si>
  <si>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</si>
  <si>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</si>
  <si>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</si>
  <si>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</si>
  <si>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</si>
  <si>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</si>
  <si>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</si>
  <si>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</si>
  <si>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</si>
  <si>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</si>
  <si>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</si>
  <si>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</si>
  <si>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</si>
  <si>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</si>
  <si>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</si>
  <si>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</si>
  <si>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</si>
  <si>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</si>
  <si>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</si>
  <si>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</si>
  <si>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</si>
  <si>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</si>
  <si>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</si>
  <si>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</si>
  <si>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</si>
  <si>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</si>
  <si>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</si>
  <si>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</si>
  <si>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</si>
  <si>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</si>
  <si>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</si>
  <si>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</si>
  <si>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</si>
  <si>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</si>
  <si>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</si>
  <si>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</si>
  <si>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</si>
  <si>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</si>
  <si>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</si>
  <si>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</si>
  <si>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</si>
  <si>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</si>
  <si>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</si>
  <si>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</si>
  <si>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</si>
  <si>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</si>
  <si>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</si>
  <si>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</si>
  <si>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</si>
  <si>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</si>
  <si>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</si>
  <si>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</si>
  <si>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</si>
  <si>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</si>
  <si>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</si>
  <si>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</si>
  <si>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</si>
  <si>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</si>
  <si>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</si>
  <si>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</si>
  <si>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</si>
  <si>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</si>
  <si>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</si>
  <si>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</si>
  <si>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</si>
  <si>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</si>
  <si>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</si>
  <si>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</si>
  <si>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</si>
  <si>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</si>
  <si>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</si>
  <si>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</si>
  <si>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</si>
  <si>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</si>
  <si>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</si>
  <si>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</si>
  <si>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</si>
  <si>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</si>
  <si>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</si>
  <si>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</si>
  <si>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</si>
  <si>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</si>
  <si>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</si>
  <si>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</si>
  <si>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</si>
  <si>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</si>
  <si>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</si>
  <si>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</si>
  <si>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</si>
  <si>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</si>
  <si>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</si>
  <si>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</si>
  <si>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</si>
  <si>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</si>
  <si>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</si>
  <si>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</si>
  <si>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</si>
  <si>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</si>
  <si>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</si>
  <si>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</si>
  <si>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</si>
  <si>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</si>
  <si>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</si>
  <si>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</si>
  <si>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</si>
  <si>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</si>
  <si>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</si>
  <si>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</si>
  <si>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</si>
  <si>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</si>
  <si>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</si>
  <si>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</si>
  <si>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</si>
  <si>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</si>
  <si>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</si>
  <si>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</si>
  <si>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</si>
  <si>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</si>
  <si>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</si>
  <si>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</si>
  <si>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</si>
  <si>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</si>
  <si>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</si>
  <si>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</si>
  <si>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</si>
  <si>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</si>
  <si>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</si>
  <si>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</si>
  <si>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</si>
  <si>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</si>
  <si>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</si>
  <si>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</si>
  <si>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</si>
  <si>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</si>
  <si>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</si>
  <si>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</si>
  <si>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</si>
  <si>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</si>
  <si>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</si>
  <si>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</si>
  <si>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</si>
  <si>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</si>
  <si>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</si>
  <si>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</si>
  <si>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</si>
  <si>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</si>
  <si>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</si>
  <si>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</si>
  <si>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</si>
  <si>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</si>
  <si>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</si>
  <si>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</si>
  <si>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</si>
  <si>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</si>
  <si>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</si>
  <si>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</si>
  <si>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</si>
  <si>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</si>
  <si>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</si>
  <si>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</si>
  <si>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</si>
  <si>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</si>
  <si>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</si>
  <si>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</si>
  <si>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</si>
  <si>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</si>
  <si>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</si>
  <si>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</si>
  <si>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</si>
  <si>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</si>
  <si>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</si>
  <si>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</si>
  <si>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</si>
  <si>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</si>
  <si>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</si>
  <si>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</si>
  <si>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</si>
  <si>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</si>
  <si>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</si>
  <si>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</si>
  <si>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</si>
  <si>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</si>
  <si>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</si>
  <si>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</si>
  <si>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</si>
  <si>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</si>
  <si>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</si>
  <si>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</si>
  <si>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</si>
  <si>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</si>
  <si>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</si>
  <si>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</si>
  <si>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</si>
  <si>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</si>
  <si>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</si>
  <si>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</si>
  <si>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</si>
  <si>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</si>
  <si>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</si>
  <si>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</si>
  <si>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</si>
  <si>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</si>
  <si>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</si>
  <si>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</si>
  <si>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</si>
  <si>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</si>
  <si>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</si>
  <si>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</si>
  <si>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</si>
  <si>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</si>
  <si>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</si>
  <si>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</si>
  <si>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</si>
  <si>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</si>
  <si>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</si>
  <si>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</si>
  <si>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</si>
  <si>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</si>
  <si>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</si>
  <si>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</si>
  <si>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</si>
  <si>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</si>
  <si>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</si>
  <si>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</si>
  <si>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</si>
  <si>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</si>
  <si>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</si>
  <si>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</si>
  <si>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</si>
  <si>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</si>
  <si>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</si>
  <si>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</si>
  <si>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</si>
  <si>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</si>
  <si>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</si>
  <si>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</si>
  <si>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</si>
  <si>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</si>
  <si>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</si>
  <si>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</si>
  <si>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</si>
  <si>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</si>
  <si>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</si>
  <si>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</si>
  <si>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</si>
  <si>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</si>
  <si>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</si>
  <si>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</si>
  <si>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</si>
  <si>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</si>
  <si>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</si>
  <si>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</si>
  <si>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</si>
  <si>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</si>
  <si>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</si>
  <si>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</si>
  <si>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</si>
  <si>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</si>
  <si>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</si>
  <si>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</si>
  <si>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</si>
  <si>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</si>
  <si>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</si>
  <si>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</si>
  <si>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</si>
  <si>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</si>
  <si>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</si>
  <si>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</si>
  <si>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</si>
  <si>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</si>
  <si>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</si>
  <si>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</si>
  <si>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</si>
  <si>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</si>
  <si>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</si>
  <si>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</si>
  <si>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</si>
  <si>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</si>
  <si>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</si>
  <si>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</si>
  <si>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</si>
  <si>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</si>
  <si>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</si>
  <si>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</si>
  <si>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</si>
  <si>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</si>
  <si>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</si>
  <si>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</si>
  <si>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</si>
  <si>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</si>
  <si>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</si>
  <si>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</si>
  <si>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</si>
  <si>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</si>
  <si>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</si>
  <si>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</si>
  <si>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</si>
  <si>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</si>
  <si>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</si>
  <si>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</si>
  <si>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</si>
  <si>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</si>
  <si>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</si>
  <si>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</si>
  <si>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</si>
  <si>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</si>
  <si>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</si>
  <si>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</si>
  <si>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</si>
  <si>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</si>
  <si>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</si>
  <si>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</si>
  <si>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</si>
  <si>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</si>
  <si>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</si>
  <si>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</si>
  <si>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</si>
  <si>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</si>
  <si>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</si>
  <si>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</si>
  <si>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</si>
  <si>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</si>
  <si>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</si>
  <si>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</si>
  <si>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</si>
  <si>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</si>
  <si>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</si>
  <si>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</si>
  <si>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</si>
  <si>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</si>
  <si>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</si>
  <si>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</si>
  <si>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</si>
  <si>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</si>
  <si>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</si>
  <si>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</si>
  <si>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</si>
  <si>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</si>
  <si>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</si>
  <si>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</si>
  <si>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</si>
  <si>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</si>
  <si>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</si>
  <si>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</si>
  <si>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</si>
  <si>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</si>
  <si>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</si>
  <si>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</si>
  <si>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</si>
  <si>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</si>
  <si>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</si>
  <si>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</si>
  <si>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</si>
  <si>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</si>
  <si>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</si>
  <si>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</si>
  <si>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</si>
  <si>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</si>
  <si>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</si>
  <si>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</si>
  <si>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</si>
  <si>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</si>
  <si>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</si>
  <si>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</si>
  <si>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</si>
  <si>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</si>
  <si>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</si>
  <si>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</si>
  <si>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</si>
  <si>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</si>
  <si>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</si>
  <si>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</si>
  <si>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</si>
  <si>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</si>
  <si>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</si>
  <si>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</si>
  <si>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</si>
  <si>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</si>
  <si>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</si>
  <si>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</si>
  <si>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</si>
  <si>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</si>
  <si>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</si>
  <si>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</si>
  <si>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</si>
  <si>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</si>
  <si>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</si>
  <si>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</si>
  <si>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</si>
  <si>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</si>
  <si>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</si>
  <si>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</si>
  <si>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</si>
  <si>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</si>
  <si>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</si>
  <si>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</si>
  <si>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</si>
  <si>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</si>
  <si>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</si>
  <si>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</si>
  <si>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</si>
  <si>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</si>
  <si>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</si>
  <si>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</si>
  <si>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</si>
  <si>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</si>
  <si>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</si>
  <si>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</si>
  <si>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</si>
  <si>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</si>
  <si>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</si>
  <si>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</si>
  <si>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</si>
  <si>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</si>
  <si>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</si>
  <si>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</si>
  <si>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</si>
  <si>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</si>
  <si>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</si>
  <si>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</si>
  <si>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</si>
  <si>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</si>
  <si>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</si>
  <si>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</si>
  <si>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</si>
  <si>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</si>
  <si>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</si>
  <si>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</si>
  <si>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</si>
  <si>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</si>
  <si>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</si>
  <si>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</si>
  <si>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</si>
  <si>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</si>
  <si>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</si>
  <si>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</si>
  <si>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</si>
  <si>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</si>
  <si>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</si>
  <si>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</si>
  <si>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</si>
  <si>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</si>
  <si>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</si>
  <si>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</si>
  <si>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</si>
  <si>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</si>
  <si>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</si>
  <si>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</si>
  <si>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</si>
  <si>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</si>
  <si>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</si>
  <si>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</si>
  <si>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</si>
  <si>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</si>
  <si>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</si>
  <si>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</si>
  <si>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</si>
  <si>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</si>
  <si>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</si>
  <si>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</si>
  <si>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</si>
  <si>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</si>
  <si>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</si>
  <si>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</si>
  <si>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</si>
  <si>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</si>
  <si>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</si>
  <si>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</si>
  <si>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</si>
  <si>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</si>
  <si>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</si>
  <si>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</si>
  <si>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</si>
  <si>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</si>
  <si>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</si>
  <si>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</si>
  <si>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</si>
  <si>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</si>
  <si>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</si>
  <si>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</si>
  <si>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</si>
  <si>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</si>
  <si>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</si>
  <si>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</si>
  <si>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</si>
  <si>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</si>
  <si>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</si>
  <si>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</si>
  <si>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</si>
  <si>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</si>
  <si>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</si>
  <si>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</si>
  <si>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</si>
  <si>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</si>
  <si>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</si>
  <si>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</si>
  <si>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</si>
  <si>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</si>
  <si>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</si>
  <si>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</si>
  <si>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</si>
  <si>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</si>
  <si>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</si>
  <si>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</si>
  <si>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</si>
  <si>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</si>
  <si>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</si>
  <si>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</si>
  <si>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</si>
  <si>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</si>
  <si>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</si>
  <si>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</si>
  <si>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</si>
  <si>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</si>
  <si>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</si>
  <si>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</si>
  <si>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</si>
  <si>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</si>
  <si>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</si>
  <si>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</si>
  <si>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</si>
  <si>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</si>
  <si>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</si>
  <si>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</si>
  <si>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</si>
  <si>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</si>
  <si>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</si>
  <si>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</si>
  <si>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</si>
  <si>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</si>
  <si>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</si>
  <si>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</si>
  <si>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</si>
  <si>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</si>
  <si>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</si>
  <si>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</si>
  <si>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</si>
  <si>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</si>
  <si>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</si>
  <si>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</si>
  <si>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</si>
  <si>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</si>
  <si>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</si>
  <si>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</si>
  <si>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</si>
  <si>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</si>
  <si>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</si>
  <si>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</si>
  <si>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</si>
  <si>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</si>
  <si>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</si>
  <si>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</si>
  <si>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</si>
  <si>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</si>
  <si>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</si>
  <si>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</si>
  <si>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</si>
  <si>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</si>
  <si>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</si>
  <si>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</si>
  <si>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</si>
  <si>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</si>
  <si>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</si>
  <si>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</si>
  <si>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</si>
  <si>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</si>
  <si>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</si>
  <si>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</si>
  <si>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</si>
  <si>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</si>
  <si>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</si>
  <si>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</si>
  <si>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</si>
  <si>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</si>
  <si>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</si>
  <si>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</si>
  <si>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</si>
  <si>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</si>
  <si>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</si>
  <si>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</si>
  <si>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</si>
  <si>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</si>
  <si>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</si>
  <si>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</si>
  <si>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</si>
  <si>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</si>
  <si>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</si>
  <si>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</si>
  <si>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</si>
  <si>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</si>
  <si>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</si>
  <si>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</si>
  <si>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</si>
  <si>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</si>
  <si>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</si>
  <si>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</si>
  <si>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</si>
  <si>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</si>
  <si>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</si>
  <si>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</si>
  <si>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</si>
  <si>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</si>
  <si>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</si>
  <si>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</si>
  <si>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</si>
  <si>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</si>
  <si>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</si>
  <si>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</si>
  <si>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</si>
  <si>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</si>
  <si>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</si>
  <si>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</si>
  <si>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</si>
  <si>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</si>
  <si>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</si>
  <si>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</si>
  <si>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</si>
  <si>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</si>
  <si>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</si>
  <si>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</si>
  <si>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</si>
  <si>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</si>
  <si>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</si>
  <si>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</si>
  <si>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</si>
  <si>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</si>
  <si>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</si>
  <si>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</si>
  <si>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</si>
  <si>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</si>
  <si>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</si>
  <si>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</si>
  <si>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</si>
  <si>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</si>
  <si>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</si>
  <si>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</si>
  <si>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</si>
  <si>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</si>
  <si>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</si>
  <si>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</si>
  <si>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</si>
  <si>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</si>
  <si>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</si>
  <si>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</si>
  <si>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</si>
  <si>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</si>
  <si>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</si>
  <si>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</si>
  <si>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</si>
  <si>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</si>
  <si>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</si>
  <si>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</si>
  <si>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</si>
  <si>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</si>
  <si>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</si>
  <si>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</si>
  <si>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</si>
  <si>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</si>
  <si>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</si>
  <si>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</si>
  <si>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</si>
  <si>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</si>
  <si>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</si>
  <si>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</si>
  <si>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</si>
  <si>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</si>
  <si>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</si>
  <si>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</si>
  <si>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</si>
  <si>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</si>
  <si>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</si>
  <si>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</si>
  <si>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</si>
  <si>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</si>
  <si>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</si>
  <si>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</si>
  <si>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</si>
  <si>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</si>
  <si>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</si>
  <si>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</si>
  <si>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</si>
  <si>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</si>
  <si>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</si>
  <si>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</si>
  <si>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</si>
  <si>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</si>
  <si>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</si>
  <si>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</si>
  <si>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</si>
  <si>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</si>
  <si>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</si>
  <si>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</si>
  <si>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</si>
  <si>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</si>
  <si>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</si>
  <si>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</si>
  <si>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</si>
  <si>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</si>
  <si>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</si>
  <si>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</si>
  <si>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</si>
  <si>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</si>
  <si>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</si>
  <si>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</si>
  <si>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</si>
  <si>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</si>
  <si>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</si>
  <si>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</si>
  <si>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</si>
  <si>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</si>
  <si>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</si>
  <si>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</si>
  <si>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</si>
  <si>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</si>
  <si>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</si>
  <si>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</si>
  <si>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</si>
  <si>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</si>
  <si>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</si>
  <si>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</si>
  <si>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</si>
  <si>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</si>
  <si>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</si>
  <si>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</si>
  <si>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</si>
  <si>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</si>
  <si>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</si>
  <si>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</si>
  <si>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</si>
  <si>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</si>
  <si>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</si>
  <si>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</si>
  <si>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</si>
  <si>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</si>
  <si>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</si>
  <si>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</si>
  <si>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</si>
  <si>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</si>
  <si>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</si>
  <si>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</si>
  <si>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</si>
  <si>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</si>
  <si>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</si>
  <si>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</si>
  <si>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</si>
  <si>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</si>
  <si>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</si>
  <si>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</si>
  <si>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</si>
  <si>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</si>
  <si>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</si>
  <si>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</si>
  <si>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</si>
  <si>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</si>
  <si>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</si>
  <si>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</si>
  <si>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</si>
  <si>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</si>
  <si>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</si>
  <si>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</si>
  <si>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</si>
  <si>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</si>
  <si>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</si>
  <si>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</si>
  <si>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</si>
  <si>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</si>
  <si>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</si>
  <si>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</si>
  <si>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</si>
  <si>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</si>
  <si>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</si>
  <si>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</si>
  <si>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</si>
  <si>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</si>
  <si>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</si>
  <si>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</si>
  <si>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</si>
  <si>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</si>
  <si>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</si>
  <si>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</si>
  <si>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</si>
  <si>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</si>
  <si>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</si>
  <si>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</si>
  <si>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</si>
  <si>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</si>
  <si>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</si>
  <si>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</si>
  <si>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</si>
  <si>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</si>
  <si>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</si>
  <si>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</si>
  <si>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</si>
  <si>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</si>
  <si>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</si>
  <si>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</si>
  <si>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</si>
  <si>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</si>
  <si>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</si>
  <si>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</si>
  <si>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</si>
  <si>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</si>
  <si>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</si>
  <si>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</si>
  <si>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</si>
  <si>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</si>
  <si>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</si>
  <si>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</si>
  <si>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</si>
  <si>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</si>
  <si>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</si>
  <si>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</si>
  <si>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</si>
  <si>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</si>
  <si>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</si>
  <si>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</si>
  <si>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</si>
  <si>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</si>
  <si>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</si>
  <si>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</si>
  <si>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</si>
  <si>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</si>
  <si>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</si>
  <si>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</si>
  <si>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</si>
  <si>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</si>
  <si>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</si>
  <si>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</si>
  <si>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</si>
  <si>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</si>
  <si>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</si>
  <si>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</si>
  <si>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</si>
  <si>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</si>
  <si>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</si>
  <si>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</si>
  <si>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</si>
  <si>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</si>
  <si>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</si>
  <si>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</si>
  <si>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</si>
  <si>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</si>
  <si>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</si>
  <si>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</si>
  <si>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</si>
  <si>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</si>
  <si>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</si>
  <si>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</si>
  <si>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</si>
  <si>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</si>
  <si>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</si>
  <si>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</si>
  <si>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</si>
  <si>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</si>
  <si>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</si>
  <si>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</si>
  <si>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</si>
  <si>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</si>
  <si>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</si>
  <si>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</si>
  <si>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</si>
  <si>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</si>
  <si>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</si>
  <si>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</si>
  <si>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</si>
  <si>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</si>
  <si>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</si>
  <si>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</si>
  <si>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</si>
  <si>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</si>
  <si>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</si>
  <si>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</si>
  <si>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</si>
  <si>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</si>
  <si>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</si>
  <si>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</si>
  <si>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</si>
  <si>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</si>
  <si>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</si>
  <si>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</si>
  <si>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</si>
  <si>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</si>
  <si>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</si>
  <si>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</si>
  <si>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</si>
  <si>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</si>
  <si>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</si>
  <si>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</si>
  <si>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</si>
  <si>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</si>
  <si>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</si>
  <si>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</si>
  <si>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</si>
  <si>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</si>
  <si>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</si>
  <si>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</si>
  <si>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</si>
  <si>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</si>
  <si>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</si>
  <si>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</si>
  <si>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</si>
  <si>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</si>
  <si>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</si>
  <si>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</si>
  <si>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</si>
  <si>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</si>
  <si>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</si>
  <si>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</si>
  <si>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</si>
  <si>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</si>
  <si>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</si>
  <si>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</si>
  <si>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</si>
  <si>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</si>
  <si>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</si>
  <si>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</si>
  <si>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</si>
  <si>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</si>
  <si>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</si>
  <si>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</si>
  <si>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</si>
  <si>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</si>
  <si>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</si>
  <si>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</si>
  <si>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</si>
  <si>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</si>
  <si>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</si>
  <si>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</si>
  <si>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</si>
  <si>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</si>
  <si>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</si>
  <si>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</si>
  <si>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</si>
  <si>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</si>
  <si>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</si>
  <si>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</si>
  <si>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</si>
  <si>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</si>
  <si>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</si>
  <si>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</si>
  <si>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</si>
  <si>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</si>
  <si>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</si>
  <si>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</si>
  <si>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</si>
  <si>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</si>
  <si>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</si>
  <si>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</si>
  <si>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</si>
  <si>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</si>
  <si>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</si>
  <si>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</si>
  <si>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</si>
  <si>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</si>
  <si>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</si>
  <si>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</si>
  <si>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</si>
  <si>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</si>
  <si>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</si>
  <si>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</si>
  <si>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</si>
  <si>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</si>
  <si>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</si>
  <si>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</si>
  <si>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</si>
  <si>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</si>
  <si>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</si>
  <si>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</si>
  <si>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</si>
  <si>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</si>
  <si>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</si>
  <si>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</si>
  <si>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</si>
  <si>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</si>
  <si>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</si>
  <si>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</si>
  <si>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</si>
  <si>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</si>
  <si>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</si>
  <si>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</si>
  <si>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</si>
  <si>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</si>
  <si>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</si>
  <si>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</si>
  <si>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</si>
  <si>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</si>
  <si>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</si>
  <si>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</si>
  <si>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</si>
  <si>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</si>
  <si>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</si>
  <si>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</si>
  <si>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</si>
  <si>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</si>
  <si>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</si>
  <si>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</si>
  <si>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</si>
  <si>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</si>
  <si>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</si>
  <si>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</si>
  <si>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</si>
  <si>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</si>
  <si>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</si>
  <si>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</si>
  <si>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</si>
  <si>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</si>
  <si>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</si>
  <si>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</si>
  <si>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</si>
  <si>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</si>
  <si>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</si>
  <si>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</si>
  <si>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</si>
  <si>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</si>
  <si>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</si>
  <si>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</si>
  <si>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</si>
  <si>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</si>
  <si>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</si>
  <si>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</si>
  <si>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</si>
  <si>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</si>
  <si>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</si>
  <si>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</si>
  <si>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</si>
  <si>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</si>
  <si>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</si>
  <si>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</si>
  <si>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</si>
  <si>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</si>
  <si>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</si>
  <si>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</si>
  <si>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</si>
  <si>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</si>
  <si>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</si>
  <si>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</si>
  <si>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</si>
  <si>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</si>
  <si>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</si>
  <si>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</si>
  <si>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</si>
  <si>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</si>
  <si>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</si>
  <si>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</si>
  <si>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</si>
  <si>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</si>
  <si>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</si>
  <si>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</si>
  <si>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</si>
  <si>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</si>
  <si>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</si>
  <si>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</si>
  <si>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</si>
  <si>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</si>
  <si>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</si>
  <si>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</si>
  <si>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</si>
  <si>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</si>
  <si>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</si>
  <si>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</si>
  <si>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</si>
  <si>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</si>
  <si>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</si>
  <si>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</si>
  <si>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</si>
  <si>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</si>
  <si>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</si>
  <si>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</si>
  <si>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</si>
  <si>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</si>
  <si>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</si>
  <si>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</si>
  <si>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</si>
  <si>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</si>
  <si>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</si>
  <si>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</si>
  <si>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</si>
  <si>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</si>
  <si>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</si>
  <si>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</si>
  <si>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</si>
  <si>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</si>
  <si>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</si>
  <si>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</si>
  <si>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</si>
  <si>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</si>
  <si>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</si>
  <si>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</si>
  <si>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</si>
  <si>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</si>
  <si>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</si>
  <si>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</si>
  <si>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</si>
  <si>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</si>
  <si>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</si>
  <si>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</si>
  <si>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</si>
  <si>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</si>
  <si>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</si>
  <si>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</si>
  <si>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</si>
  <si>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</si>
  <si>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</si>
  <si>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</si>
  <si>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</si>
  <si>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</si>
  <si>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</si>
  <si>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</si>
  <si>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</si>
  <si>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</si>
  <si>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</si>
  <si>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</si>
  <si>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</si>
  <si>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</si>
  <si>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</si>
  <si>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</si>
  <si>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</si>
  <si>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</si>
  <si>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</si>
  <si>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</si>
  <si>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</si>
  <si>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</si>
  <si>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</si>
  <si>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</si>
  <si>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</si>
  <si>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</si>
  <si>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</si>
  <si>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</si>
  <si>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</si>
  <si>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</si>
  <si>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</si>
  <si>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</si>
  <si>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</si>
  <si>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</si>
  <si>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</si>
  <si>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</si>
  <si>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</si>
  <si>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</si>
  <si>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</si>
  <si>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</si>
  <si>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</si>
  <si>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</si>
  <si>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</si>
  <si>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</si>
  <si>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</si>
  <si>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</si>
  <si>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</si>
  <si>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</si>
  <si>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</si>
  <si>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</si>
  <si>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</si>
  <si>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</si>
  <si>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</si>
  <si>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</si>
  <si>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</si>
  <si>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</si>
  <si>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</si>
  <si>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</si>
  <si>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</si>
  <si>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</si>
  <si>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</si>
  <si>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</si>
  <si>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</si>
  <si>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</si>
  <si>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</si>
  <si>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</si>
  <si>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</si>
  <si>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</si>
  <si>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</si>
  <si>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</si>
  <si>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</si>
  <si>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</si>
  <si>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</si>
  <si>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</si>
  <si>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</si>
  <si>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</si>
  <si>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</si>
  <si>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</si>
  <si>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</si>
  <si>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</si>
  <si>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</si>
  <si>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</si>
  <si>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</si>
  <si>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</si>
  <si>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</si>
  <si>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</si>
  <si>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</si>
  <si>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</si>
  <si>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</si>
  <si>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</si>
  <si>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</si>
  <si>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</si>
  <si>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</si>
  <si>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</si>
  <si>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</si>
  <si>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</si>
  <si>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</si>
  <si>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</si>
  <si>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</si>
  <si>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</si>
  <si>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</si>
  <si>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</si>
  <si>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</si>
  <si>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</si>
  <si>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</si>
  <si>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</si>
  <si>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</si>
  <si>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</si>
  <si>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</si>
  <si>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</si>
  <si>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</si>
  <si>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</si>
  <si>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</si>
  <si>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</si>
  <si>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</si>
  <si>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</si>
  <si>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</si>
  <si>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</si>
  <si>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</si>
  <si>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</si>
  <si>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</si>
  <si>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</si>
  <si>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</si>
  <si>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</si>
  <si>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</si>
  <si>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</si>
  <si>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</si>
  <si>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</si>
  <si>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</si>
  <si>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</si>
  <si>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</si>
  <si>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</si>
  <si>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</si>
  <si>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</si>
  <si>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</si>
  <si>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</si>
  <si>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</si>
  <si>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</si>
  <si>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</si>
  <si>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</si>
  <si>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</si>
  <si>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</si>
  <si>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</si>
  <si>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</si>
  <si>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</si>
  <si>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</si>
  <si>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</si>
  <si>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</si>
  <si>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</si>
  <si>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</si>
  <si>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</si>
  <si>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</si>
  <si>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</si>
  <si>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</si>
  <si>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</si>
  <si>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</si>
  <si>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</si>
  <si>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</si>
  <si>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</si>
  <si>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</si>
  <si>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</si>
  <si>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</si>
  <si>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</si>
  <si>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</si>
  <si>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</si>
  <si>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</si>
  <si>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</si>
  <si>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</si>
  <si>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</si>
  <si>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</si>
  <si>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</si>
  <si>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</si>
  <si>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</si>
  <si>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</si>
  <si>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</si>
  <si>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</si>
  <si>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</si>
  <si>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</si>
  <si>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</si>
  <si>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</si>
  <si>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</si>
  <si>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</si>
  <si>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</si>
  <si>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</si>
  <si>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</si>
  <si>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</si>
  <si>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</si>
  <si>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</si>
  <si>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</si>
  <si>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</si>
  <si>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</si>
  <si>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</si>
  <si>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</si>
  <si>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</si>
  <si>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</si>
  <si>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</si>
  <si>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</si>
  <si>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</si>
  <si>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</si>
  <si>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</si>
  <si>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</si>
  <si>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</si>
  <si>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</si>
  <si>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</si>
  <si>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</si>
  <si>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</si>
  <si>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</si>
  <si>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</si>
  <si>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</si>
  <si>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</si>
  <si>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</si>
  <si>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</si>
  <si>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</si>
  <si>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</si>
  <si>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</si>
  <si>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</si>
  <si>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</si>
  <si>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</si>
  <si>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</si>
  <si>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</si>
  <si>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</si>
  <si>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</si>
  <si>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</si>
  <si>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</si>
  <si>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</si>
  <si>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</si>
  <si>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</si>
  <si>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</si>
  <si>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</si>
  <si>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</si>
  <si>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</si>
  <si>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</si>
  <si>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</si>
  <si>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</si>
  <si>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</si>
  <si>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</si>
  <si>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</si>
  <si>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</si>
  <si>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</si>
  <si>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</si>
  <si>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</si>
  <si>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</si>
  <si>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</si>
  <si>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</si>
  <si>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</si>
  <si>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</si>
  <si>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</si>
  <si>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</si>
  <si>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</si>
  <si>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</si>
  <si>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</si>
  <si>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</si>
  <si>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</si>
  <si>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</si>
  <si>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</si>
  <si>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</si>
  <si>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</si>
  <si>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</si>
  <si>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</si>
  <si>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</si>
  <si>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</si>
  <si>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</si>
  <si>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</si>
  <si>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</si>
  <si>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</si>
  <si>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</si>
  <si>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</si>
  <si>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</si>
  <si>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</si>
  <si>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</si>
  <si>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</si>
  <si>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</si>
  <si>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</si>
  <si>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</si>
  <si>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</si>
  <si>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</si>
  <si>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</si>
  <si>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</si>
  <si>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</si>
  <si>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</si>
  <si>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</si>
  <si>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</si>
  <si>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</si>
  <si>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</si>
  <si>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</si>
  <si>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</si>
  <si>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</si>
  <si>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</si>
  <si>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</si>
  <si>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</si>
  <si>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</si>
  <si>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</si>
  <si>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</si>
  <si>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</si>
  <si>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</si>
  <si>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</si>
  <si>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</si>
  <si>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</si>
  <si>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</si>
  <si>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</si>
  <si>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</si>
  <si>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</si>
  <si>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</si>
  <si>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</si>
  <si>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</si>
  <si>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</si>
  <si>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</si>
  <si>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</si>
  <si>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</si>
  <si>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</si>
  <si>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</si>
  <si>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</si>
  <si>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</si>
  <si>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</si>
  <si>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</si>
  <si>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</si>
  <si>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</si>
  <si>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</si>
  <si>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</si>
  <si>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</si>
  <si>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</si>
  <si>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</si>
  <si>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</si>
  <si>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</si>
  <si>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</si>
  <si>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</si>
  <si>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</si>
  <si>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</si>
  <si>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</si>
  <si>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</si>
  <si>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</si>
  <si>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</si>
  <si>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</si>
  <si>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</si>
  <si>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</si>
  <si>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</si>
  <si>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</si>
  <si>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</si>
  <si>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</si>
  <si>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</si>
  <si>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</si>
  <si>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</si>
  <si>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</si>
  <si>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</si>
  <si>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</si>
  <si>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</si>
  <si>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</si>
  <si>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</si>
  <si>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</si>
  <si>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</si>
  <si>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</si>
  <si>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</si>
  <si>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</si>
  <si>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</si>
  <si>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</si>
  <si>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</si>
  <si>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</si>
  <si>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</si>
  <si>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</si>
  <si>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</si>
  <si>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</si>
  <si>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</si>
  <si>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</si>
  <si>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</si>
  <si>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</si>
  <si>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</si>
  <si>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</si>
  <si>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</si>
  <si>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</si>
  <si>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</si>
  <si>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</si>
  <si>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</si>
  <si>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</si>
  <si>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</si>
  <si>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</si>
  <si>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</si>
  <si>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</si>
  <si>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</si>
  <si>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</si>
  <si>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</si>
  <si>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</si>
  <si>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</si>
  <si>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</si>
  <si>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</si>
  <si>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</si>
  <si>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</si>
  <si>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</si>
  <si>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</si>
  <si>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</si>
  <si>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</si>
  <si>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</si>
  <si>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</si>
  <si>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</si>
  <si>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</si>
  <si>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</si>
  <si>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</si>
  <si>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</si>
  <si>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</si>
  <si>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</si>
  <si>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</si>
  <si>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</si>
  <si>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</si>
  <si>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</si>
  <si>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</si>
  <si>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</si>
  <si>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</si>
  <si>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</si>
  <si>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</si>
  <si>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</si>
  <si>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</si>
  <si>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</si>
  <si>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</si>
  <si>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</si>
  <si>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</si>
  <si>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</si>
  <si>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</si>
  <si>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</si>
  <si>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</si>
  <si>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</si>
  <si>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</si>
  <si>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</si>
  <si>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</si>
  <si>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</si>
  <si>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</si>
  <si>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</si>
  <si>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</si>
  <si>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</si>
  <si>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</si>
  <si>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</si>
  <si>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</si>
  <si>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</si>
  <si>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</si>
  <si>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</si>
  <si>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</si>
  <si>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</si>
  <si>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</si>
  <si>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</si>
  <si>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</si>
  <si>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</si>
  <si>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</si>
  <si>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</si>
  <si>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</si>
  <si>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</si>
  <si>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</si>
  <si>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</si>
  <si>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</si>
  <si>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</si>
  <si>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</si>
  <si>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</si>
  <si>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</si>
  <si>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</si>
  <si>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</si>
  <si>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</si>
  <si>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</si>
  <si>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</si>
  <si>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</si>
  <si>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</si>
  <si>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</si>
  <si>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</si>
  <si>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</si>
  <si>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</si>
  <si>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</si>
  <si>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</si>
  <si>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</si>
  <si>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</si>
  <si>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</si>
  <si>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</si>
  <si>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</si>
  <si>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</si>
  <si>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</si>
  <si>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</si>
  <si>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</si>
  <si>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</si>
  <si>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</si>
  <si>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</si>
  <si>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</si>
  <si>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</si>
  <si>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</si>
  <si>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</si>
  <si>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</si>
  <si>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</si>
  <si>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</si>
  <si>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</si>
  <si>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</si>
  <si>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</si>
  <si>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</si>
  <si>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</si>
  <si>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</si>
  <si>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</si>
  <si>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</si>
  <si>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</si>
  <si>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</si>
  <si>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</si>
  <si>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</si>
  <si>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</si>
  <si>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</si>
  <si>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</si>
  <si>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</si>
  <si>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</si>
  <si>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</si>
  <si>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</si>
  <si>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</si>
  <si>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</si>
  <si>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</si>
  <si>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</si>
  <si>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</si>
  <si>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</si>
  <si>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</si>
  <si>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</si>
  <si>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</si>
  <si>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</si>
  <si>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</si>
  <si>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</si>
  <si>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</si>
  <si>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</si>
  <si>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</si>
  <si>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</si>
  <si>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</si>
  <si>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</si>
  <si>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</si>
  <si>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</si>
  <si>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</si>
  <si>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</si>
  <si>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</si>
  <si>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</si>
  <si>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</si>
  <si>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</si>
  <si>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</si>
  <si>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</si>
  <si>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</si>
  <si>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</si>
  <si>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</si>
  <si>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</si>
  <si>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</si>
  <si>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</si>
  <si>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</si>
  <si>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</si>
  <si>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</si>
  <si>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</si>
  <si>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</si>
  <si>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</si>
  <si>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</si>
  <si>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</si>
  <si>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</si>
  <si>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</si>
  <si>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</si>
  <si>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</si>
  <si>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</si>
  <si>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</si>
  <si>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</si>
  <si>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</si>
  <si>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</si>
  <si>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</si>
  <si>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</si>
  <si>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</si>
  <si>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</si>
  <si>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</si>
  <si>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</si>
  <si>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</si>
  <si>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</si>
  <si>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</si>
  <si>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</si>
  <si>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</si>
  <si>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</si>
  <si>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</si>
  <si>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</si>
  <si>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</si>
  <si>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</si>
  <si>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</si>
  <si>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</si>
  <si>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</si>
  <si>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</si>
  <si>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</si>
  <si>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</si>
  <si>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</si>
  <si>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</si>
  <si>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</si>
  <si>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</si>
  <si>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</si>
  <si>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</si>
  <si>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</si>
  <si>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</si>
  <si>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</si>
  <si>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</si>
  <si>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</si>
  <si>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</si>
  <si>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</si>
  <si>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</si>
  <si>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</si>
  <si>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</si>
  <si>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</si>
  <si>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</si>
  <si>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</si>
  <si>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</si>
  <si>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</si>
  <si>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</si>
  <si>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</si>
  <si>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</si>
  <si>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</si>
  <si>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</si>
  <si>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</si>
  <si>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</si>
  <si>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</si>
  <si>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</si>
  <si>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</si>
  <si>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</si>
  <si>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</si>
  <si>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</si>
  <si>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</si>
  <si>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</si>
  <si>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</si>
  <si>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</si>
  <si>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</si>
  <si>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</si>
  <si>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</si>
  <si>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</si>
  <si>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</si>
  <si>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</si>
  <si>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</si>
  <si>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</si>
  <si>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</si>
  <si>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</si>
  <si>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</si>
  <si>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</si>
  <si>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</si>
  <si>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</si>
  <si>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</si>
  <si>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</si>
  <si>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</si>
  <si>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</si>
  <si>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</si>
  <si>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</si>
  <si>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</si>
  <si>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</si>
  <si>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</si>
  <si>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</si>
  <si>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</si>
  <si>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</si>
  <si>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</si>
  <si>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</si>
  <si>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</si>
  <si>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</si>
  <si>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</si>
  <si>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</si>
  <si>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</si>
  <si>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</si>
  <si>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</si>
  <si>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</si>
  <si>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</si>
  <si>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</si>
  <si>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</si>
  <si>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</si>
  <si>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</si>
  <si>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</si>
  <si>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</si>
  <si>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</si>
  <si>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</si>
  <si>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</si>
  <si>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</si>
  <si>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</si>
  <si>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</si>
  <si>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</si>
  <si>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</si>
  <si>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</si>
  <si>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</si>
  <si>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</si>
  <si>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</si>
  <si>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</si>
  <si>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</si>
  <si>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</si>
  <si>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</si>
  <si>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</si>
  <si>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</si>
  <si>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</si>
  <si>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</si>
  <si>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</si>
  <si>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</si>
  <si>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</si>
  <si>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</si>
  <si>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</si>
  <si>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</si>
  <si>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</si>
  <si>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</si>
  <si>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</si>
  <si>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</si>
  <si>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</si>
  <si>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</si>
  <si>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</si>
  <si>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</si>
  <si>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</si>
  <si>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</si>
  <si>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</si>
  <si>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</si>
  <si>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</si>
  <si>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</si>
  <si>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</si>
  <si>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</si>
  <si>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</si>
  <si>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</si>
  <si>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</si>
  <si>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</si>
  <si>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</si>
  <si>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</si>
  <si>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</si>
  <si>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</si>
  <si>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</si>
  <si>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</si>
  <si>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</si>
  <si>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</si>
  <si>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</si>
  <si>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</si>
  <si>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</si>
  <si>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</si>
  <si>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</si>
  <si>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</si>
  <si>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</si>
  <si>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</si>
  <si>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</si>
  <si>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</si>
  <si>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</si>
  <si>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</si>
  <si>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</si>
  <si>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</si>
  <si>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</si>
  <si>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</si>
  <si>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</si>
  <si>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</si>
  <si>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</si>
  <si>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</si>
  <si>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</si>
  <si>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</si>
  <si>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</si>
  <si>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</si>
  <si>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</si>
  <si>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</si>
  <si>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</si>
  <si>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</si>
  <si>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</si>
  <si>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</si>
  <si>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</si>
  <si>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</si>
  <si>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</si>
  <si>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</si>
  <si>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</si>
  <si>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</si>
  <si>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</si>
  <si>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</si>
  <si>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</si>
  <si>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</si>
  <si>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</si>
  <si>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</si>
  <si>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</si>
  <si>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</si>
  <si>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</si>
  <si>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</si>
  <si>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</si>
  <si>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</si>
  <si>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</si>
  <si>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</si>
  <si>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</si>
  <si>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</si>
  <si>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</si>
  <si>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</si>
  <si>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</si>
  <si>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</si>
  <si>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</si>
  <si>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</si>
  <si>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</si>
  <si>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</si>
  <si>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</si>
  <si>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</si>
  <si>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</si>
  <si>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</si>
  <si>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</si>
  <si>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</si>
  <si>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</si>
  <si>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</si>
  <si>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</si>
  <si>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</si>
  <si>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</si>
  <si>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</si>
  <si>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</si>
  <si>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</si>
  <si>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</si>
  <si>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</si>
  <si>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</si>
  <si>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</si>
  <si>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</si>
  <si>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</si>
  <si>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</si>
  <si>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</si>
  <si>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</si>
  <si>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</si>
  <si>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</si>
  <si>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</si>
  <si>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</si>
  <si>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</si>
  <si>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</si>
  <si>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</si>
  <si>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</si>
  <si>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</si>
  <si>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</si>
  <si>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</si>
  <si>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</si>
  <si>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</si>
  <si>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</si>
  <si>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</si>
  <si>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</si>
  <si>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</si>
  <si>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</si>
  <si>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</si>
  <si>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</si>
  <si>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</si>
  <si>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</si>
  <si>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</si>
  <si>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</si>
  <si>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</si>
  <si>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</si>
  <si>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</si>
  <si>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</si>
  <si>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</si>
  <si>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</si>
  <si>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</si>
  <si>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</si>
  <si>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</si>
  <si>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</si>
  <si>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</si>
  <si>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</si>
  <si>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</si>
  <si>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</si>
  <si>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</si>
  <si>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</si>
  <si>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</si>
  <si>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</si>
  <si>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</si>
  <si>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</si>
  <si>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</si>
  <si>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</si>
  <si>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</si>
  <si>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</si>
  <si>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</si>
  <si>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</si>
  <si>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</si>
  <si>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</si>
  <si>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</si>
  <si>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</si>
  <si>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</si>
  <si>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</si>
  <si>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</si>
  <si>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</si>
  <si>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</si>
  <si>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</si>
  <si>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</si>
  <si>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</si>
  <si>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</si>
  <si>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</si>
  <si>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</si>
  <si>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</si>
  <si>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</si>
  <si>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</si>
  <si>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</si>
  <si>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</si>
  <si>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</si>
  <si>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</si>
  <si>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</si>
  <si>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</si>
  <si>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</si>
  <si>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</si>
  <si>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</si>
  <si>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</si>
  <si>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</si>
  <si>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</si>
  <si>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</si>
  <si>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</si>
  <si>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</si>
  <si>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</si>
  <si>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</si>
  <si>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</si>
  <si>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</si>
  <si>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</si>
  <si>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</si>
  <si>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</si>
  <si>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</si>
  <si>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</si>
  <si>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</si>
  <si>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</si>
  <si>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</si>
  <si>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</si>
  <si>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</si>
  <si>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</si>
  <si>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</si>
  <si>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</si>
  <si>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</si>
  <si>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</si>
  <si>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</si>
  <si>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</si>
  <si>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</si>
  <si>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</si>
  <si>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</si>
  <si>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</si>
  <si>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</si>
  <si>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</si>
  <si>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</si>
  <si>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</si>
  <si>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</si>
  <si>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</si>
  <si>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</si>
  <si>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</si>
  <si>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</si>
  <si>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</si>
  <si>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</si>
  <si>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</si>
  <si>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</si>
  <si>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</si>
  <si>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</si>
  <si>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</si>
  <si>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</si>
  <si>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</si>
  <si>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</si>
  <si>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</si>
  <si>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</si>
  <si>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</si>
  <si>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</si>
  <si>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</si>
  <si>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</si>
  <si>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</si>
  <si>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</si>
  <si>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</si>
  <si>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</si>
  <si>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</si>
  <si>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</si>
  <si>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</si>
  <si>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</si>
  <si>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</si>
  <si>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</si>
  <si>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</si>
  <si>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</si>
  <si>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</si>
  <si>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</si>
  <si>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</si>
  <si>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</si>
  <si>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</si>
  <si>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</si>
  <si>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</si>
  <si>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</si>
  <si>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</si>
  <si>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</si>
  <si>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</si>
  <si>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</si>
  <si>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</si>
  <si>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</si>
  <si>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</si>
  <si>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</si>
  <si>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</si>
  <si>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</si>
  <si>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</si>
  <si>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</si>
  <si>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</si>
  <si>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</si>
  <si>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</si>
  <si>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</si>
  <si>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</si>
  <si>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</si>
  <si>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</si>
  <si>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</si>
  <si>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</si>
  <si>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</si>
  <si>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</si>
  <si>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</si>
  <si>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</si>
  <si>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</si>
  <si>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</si>
  <si>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</si>
  <si>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</si>
  <si>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</si>
  <si>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</si>
  <si>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</si>
  <si>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</si>
  <si>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</si>
  <si>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</si>
  <si>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</si>
  <si>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</si>
  <si>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</si>
  <si>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</si>
  <si>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</si>
  <si>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</si>
  <si>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</si>
  <si>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</si>
  <si>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</si>
  <si>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</si>
  <si>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</si>
  <si>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</si>
  <si>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</si>
  <si>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</si>
  <si>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</si>
  <si>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</si>
  <si>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</si>
  <si>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</si>
  <si>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</si>
  <si>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</si>
  <si>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</si>
  <si>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</si>
  <si>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</si>
  <si>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</si>
  <si>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</si>
  <si>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</si>
  <si>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</si>
  <si>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</si>
  <si>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</si>
  <si>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</si>
  <si>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</si>
  <si>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</si>
  <si>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</si>
  <si>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</si>
  <si>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</si>
  <si>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</si>
  <si>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</si>
  <si>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</si>
  <si>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</si>
  <si>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</si>
  <si>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</si>
  <si>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</si>
  <si>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</si>
  <si>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</si>
  <si>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</si>
  <si>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</si>
  <si>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</si>
  <si>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</si>
  <si>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</si>
  <si>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</si>
  <si>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</si>
  <si>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</si>
  <si>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</si>
  <si>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</si>
  <si>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</si>
  <si>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</si>
  <si>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</si>
  <si>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</si>
  <si>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</si>
  <si>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</si>
  <si>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</si>
  <si>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</si>
  <si>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</si>
  <si>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</si>
  <si>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</si>
  <si>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</si>
  <si>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</si>
  <si>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</si>
  <si>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</si>
  <si>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</si>
  <si>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</si>
  <si>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</si>
  <si>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</si>
  <si>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</si>
  <si>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</si>
  <si>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</si>
  <si>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</si>
  <si>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</si>
  <si>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</si>
  <si>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</si>
  <si>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</si>
  <si>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</si>
  <si>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</si>
  <si>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</si>
  <si>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</si>
  <si>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</si>
  <si>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</si>
  <si>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</si>
  <si>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</si>
  <si>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</si>
  <si>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</si>
  <si>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</si>
  <si>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</si>
  <si>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</si>
  <si>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</si>
  <si>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</si>
  <si>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</si>
  <si>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</si>
  <si>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</si>
  <si>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</si>
  <si>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</si>
  <si>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</si>
  <si>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</si>
  <si>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</si>
  <si>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</si>
  <si>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</si>
  <si>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</si>
  <si>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</si>
  <si>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</si>
  <si>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</si>
  <si>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</si>
  <si>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</si>
  <si>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</si>
  <si>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</si>
  <si>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</si>
  <si>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</si>
  <si>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</si>
  <si>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</si>
  <si>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</si>
  <si>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</si>
  <si>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</si>
  <si>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</si>
  <si>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</si>
  <si>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</si>
  <si>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</si>
  <si>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</si>
  <si>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</si>
  <si>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</si>
  <si>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</si>
  <si>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</si>
  <si>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</si>
  <si>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</si>
  <si>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</si>
  <si>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</si>
  <si>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</si>
  <si>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</si>
  <si>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</si>
  <si>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</si>
  <si>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</si>
  <si>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</si>
  <si>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</si>
  <si>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</si>
  <si>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</si>
  <si>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</si>
  <si>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</si>
  <si>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</si>
  <si>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</si>
  <si>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</si>
  <si>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</si>
  <si>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</si>
  <si>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</si>
  <si>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</si>
  <si>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</si>
  <si>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</si>
  <si>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</si>
  <si>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</si>
  <si>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</si>
  <si>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</si>
  <si>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</si>
  <si>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</si>
  <si>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</si>
  <si>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</si>
  <si>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</si>
  <si>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</si>
  <si>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</si>
  <si>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</si>
  <si>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</si>
  <si>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</si>
  <si>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</si>
  <si>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</si>
  <si>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</si>
  <si>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</si>
  <si>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</si>
  <si>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</si>
  <si>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</si>
  <si>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</si>
  <si>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</si>
  <si>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</si>
  <si>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</si>
  <si>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</si>
  <si>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</si>
  <si>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</si>
  <si>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</si>
  <si>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</si>
  <si>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</si>
  <si>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</si>
  <si>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</si>
  <si>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</si>
  <si>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</si>
  <si>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</si>
  <si>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</si>
  <si>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</si>
  <si>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</si>
  <si>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</si>
  <si>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</si>
  <si>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</si>
  <si>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</si>
  <si>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</si>
  <si>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</si>
  <si>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</si>
  <si>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</si>
  <si>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</si>
  <si>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</si>
  <si>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</si>
  <si>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</si>
  <si>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</si>
  <si>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</si>
  <si>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</si>
  <si>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</si>
  <si>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</si>
  <si>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</si>
  <si>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</si>
  <si>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</si>
  <si>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</si>
  <si>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</si>
  <si>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</si>
  <si>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</si>
  <si>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</si>
  <si>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</si>
  <si>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</si>
  <si>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</si>
  <si>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</si>
  <si>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</si>
  <si>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</si>
  <si>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</si>
  <si>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</si>
  <si>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</si>
  <si>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</si>
  <si>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</si>
  <si>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</si>
  <si>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</si>
  <si>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</si>
  <si>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</si>
  <si>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</si>
  <si>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</si>
  <si>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</si>
  <si>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</si>
  <si>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</si>
  <si>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</si>
  <si>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</si>
  <si>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</si>
  <si>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</si>
  <si>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</si>
  <si>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</si>
  <si>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</si>
  <si>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</si>
  <si>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</si>
  <si>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</si>
  <si>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</si>
  <si>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</si>
  <si>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</si>
  <si>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</si>
  <si>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</si>
  <si>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</si>
  <si>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</si>
  <si>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</si>
  <si>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</si>
  <si>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</si>
  <si>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</si>
  <si>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</si>
  <si>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</si>
  <si>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</si>
  <si>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</si>
  <si>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</si>
  <si>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</si>
  <si>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</si>
  <si>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</si>
  <si>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</si>
  <si>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</si>
  <si>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</si>
  <si>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</si>
  <si>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</si>
  <si>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</si>
  <si>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</si>
  <si>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</si>
  <si>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</si>
  <si>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</si>
  <si>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</si>
  <si>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</si>
  <si>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</si>
  <si>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</si>
  <si>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</si>
  <si>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</si>
  <si>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</si>
  <si>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</si>
  <si>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</si>
  <si>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</si>
  <si>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</si>
  <si>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</si>
  <si>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</si>
  <si>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</si>
  <si>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</si>
  <si>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</si>
  <si>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</si>
  <si>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</si>
  <si>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</si>
  <si>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</si>
  <si>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</si>
  <si>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</si>
  <si>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</si>
  <si>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</si>
  <si>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</si>
  <si>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</si>
  <si>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</si>
  <si>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</si>
  <si>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</si>
  <si>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</si>
  <si>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</si>
  <si>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</si>
  <si>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</si>
  <si>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</si>
  <si>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</si>
  <si>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</si>
  <si>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</si>
  <si>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</si>
  <si>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</si>
  <si>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</si>
  <si>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</si>
  <si>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</si>
  <si>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</si>
  <si>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</si>
  <si>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</si>
  <si>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</si>
  <si>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</si>
  <si>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</si>
  <si>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</si>
  <si>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</si>
  <si>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</si>
  <si>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</si>
  <si>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</si>
  <si>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</si>
  <si>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</si>
  <si>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</si>
  <si>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</si>
  <si>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</si>
  <si>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</si>
  <si>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</si>
  <si>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</si>
  <si>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</si>
  <si>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</si>
  <si>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</si>
  <si>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</si>
  <si>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</si>
  <si>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</si>
  <si>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</si>
  <si>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</si>
  <si>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</si>
  <si>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</si>
  <si>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</si>
  <si>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</si>
  <si>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</si>
  <si>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</si>
  <si>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</si>
  <si>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</si>
  <si>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</si>
  <si>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</si>
  <si>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</si>
  <si>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</si>
  <si>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</si>
  <si>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</si>
  <si>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</si>
  <si>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</si>
  <si>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</si>
  <si>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</si>
  <si>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</si>
  <si>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</si>
  <si>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</si>
  <si>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</si>
  <si>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</si>
  <si>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</si>
  <si>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</si>
  <si>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</si>
  <si>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</si>
  <si>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</si>
  <si>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</si>
  <si>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</si>
  <si>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</si>
  <si>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</si>
  <si>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</si>
  <si>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</si>
  <si>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</si>
  <si>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</si>
  <si>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</si>
  <si>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</si>
  <si>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</si>
  <si>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</si>
  <si>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</si>
  <si>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</si>
  <si>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</si>
  <si>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</si>
  <si>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</si>
  <si>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</si>
  <si>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</si>
  <si>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</si>
  <si>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</si>
  <si>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</si>
  <si>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</si>
  <si>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</si>
  <si>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</si>
  <si>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</si>
  <si>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</si>
  <si>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</si>
  <si>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</si>
  <si>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</si>
  <si>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</si>
  <si>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</si>
  <si>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</si>
  <si>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</si>
  <si>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</si>
  <si>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</si>
  <si>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</si>
  <si>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</si>
  <si>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</si>
  <si>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</si>
  <si>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</si>
  <si>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</si>
  <si>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</si>
  <si>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</si>
  <si>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</si>
  <si>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</si>
  <si>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</si>
  <si>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</si>
  <si>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</si>
  <si>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</si>
  <si>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</si>
  <si>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</si>
  <si>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</si>
  <si>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</si>
  <si>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</si>
  <si>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</si>
  <si>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</si>
  <si>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</si>
  <si>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</si>
  <si>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</si>
  <si>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</si>
  <si>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</si>
  <si>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</si>
  <si>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</si>
  <si>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</si>
  <si>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</si>
  <si>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</si>
  <si>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</si>
  <si>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</si>
  <si>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</si>
  <si>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</si>
  <si>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</si>
  <si>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</si>
  <si>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</si>
  <si>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</si>
  <si>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</si>
  <si>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</si>
  <si>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</si>
  <si>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</si>
  <si>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</si>
  <si>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</si>
  <si>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</si>
  <si>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</si>
  <si>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</si>
  <si>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</si>
  <si>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</si>
  <si>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</si>
  <si>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</si>
  <si>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</si>
  <si>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</si>
  <si>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</si>
  <si>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</si>
  <si>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</si>
  <si>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</si>
  <si>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</si>
  <si>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</si>
  <si>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</si>
  <si>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</si>
  <si>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</si>
  <si>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</si>
  <si>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</si>
  <si>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</si>
  <si>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</si>
  <si>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</si>
  <si>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</si>
  <si>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</si>
  <si>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</si>
  <si>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</si>
  <si>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</si>
  <si>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</si>
  <si>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</si>
  <si>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</si>
  <si>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</si>
  <si>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</si>
  <si>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</si>
  <si>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</si>
  <si>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</si>
  <si>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</si>
  <si>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</si>
  <si>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</si>
  <si>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</si>
  <si>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</si>
  <si>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</si>
  <si>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</si>
  <si>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</si>
  <si>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</si>
  <si>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</si>
  <si>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</si>
  <si>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</si>
  <si>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</si>
  <si>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</si>
  <si>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</si>
  <si>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</si>
  <si>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</si>
  <si>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</si>
  <si>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</si>
  <si>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</si>
  <si>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</si>
  <si>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</si>
  <si>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</si>
  <si>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</si>
  <si>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</si>
  <si>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</si>
  <si>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</si>
  <si>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</si>
  <si>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</si>
  <si>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</si>
  <si>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</si>
  <si>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</si>
  <si>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</si>
  <si>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</si>
  <si>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</si>
  <si>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</si>
  <si>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</si>
  <si>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</si>
  <si>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</si>
  <si>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</si>
  <si>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</si>
  <si>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</si>
  <si>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</si>
  <si>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</si>
  <si>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</si>
  <si>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</si>
  <si>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</si>
  <si>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</si>
  <si>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</si>
  <si>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</si>
  <si>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</si>
  <si>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</si>
  <si>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</si>
  <si>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</si>
  <si>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</si>
  <si>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</si>
  <si>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</si>
  <si>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</si>
  <si>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</si>
  <si>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</si>
  <si>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</si>
  <si>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</si>
  <si>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</si>
  <si>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</si>
  <si>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</si>
  <si>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</si>
  <si>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</si>
  <si>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</si>
  <si>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</si>
  <si>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</si>
  <si>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</si>
  <si>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</si>
  <si>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</si>
  <si>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</si>
  <si>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</si>
  <si>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</si>
  <si>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</si>
  <si>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</si>
  <si>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</si>
  <si>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</si>
  <si>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</si>
  <si>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</si>
  <si>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</si>
  <si>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</si>
  <si>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</si>
  <si>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</si>
  <si>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</si>
  <si>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</si>
  <si>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</si>
  <si>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</si>
  <si>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</si>
  <si>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</si>
  <si>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</si>
  <si>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</si>
  <si>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</si>
  <si>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</si>
  <si>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</si>
  <si>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</si>
  <si>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</si>
  <si>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</si>
  <si>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</si>
  <si>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</si>
  <si>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</si>
  <si>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</si>
  <si>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</si>
  <si>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</si>
  <si>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</si>
  <si>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</si>
  <si>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</si>
  <si>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</si>
  <si>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</si>
  <si>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</si>
  <si>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</si>
  <si>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</si>
  <si>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</si>
  <si>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</si>
  <si>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</si>
  <si>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</si>
  <si>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</si>
  <si>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</si>
  <si>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</si>
  <si>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</si>
  <si>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</si>
  <si>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</si>
  <si>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</si>
  <si>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</si>
  <si>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</si>
  <si>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</si>
  <si>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</si>
  <si>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</si>
  <si>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</si>
  <si>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</si>
  <si>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</si>
  <si>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</si>
  <si>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</si>
  <si>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</si>
  <si>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</si>
  <si>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</si>
  <si>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</si>
  <si>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</si>
  <si>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</si>
  <si>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</si>
  <si>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</si>
  <si>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</si>
  <si>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</si>
  <si>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</si>
  <si>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</si>
  <si>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</si>
  <si>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</si>
  <si>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</si>
  <si>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</si>
  <si>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</si>
  <si>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</si>
  <si>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</si>
  <si>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</si>
  <si>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</si>
  <si>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</si>
  <si>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</si>
  <si>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</si>
  <si>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</si>
  <si>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</si>
  <si>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</si>
  <si>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</si>
  <si>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</si>
  <si>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</si>
  <si>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</si>
  <si>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</si>
  <si>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</si>
  <si>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</si>
  <si>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</si>
  <si>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</si>
  <si>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</si>
  <si>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</si>
  <si>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</si>
  <si>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</si>
  <si>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</si>
  <si>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</si>
  <si>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</si>
  <si>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</si>
  <si>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</si>
  <si>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</si>
  <si>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</si>
  <si>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</si>
  <si>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</si>
  <si>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</si>
  <si>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</si>
  <si>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</si>
  <si>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</si>
  <si>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</si>
  <si>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</si>
  <si>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</si>
  <si>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</si>
  <si>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</si>
  <si>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</si>
  <si>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</si>
  <si>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</si>
  <si>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</si>
  <si>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</si>
  <si>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</si>
  <si>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</si>
  <si>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</si>
  <si>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</si>
  <si>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</si>
  <si>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</si>
  <si>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</si>
  <si>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</si>
  <si>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</si>
  <si>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</si>
  <si>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</si>
  <si>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</si>
  <si>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</si>
  <si>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</si>
  <si>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</si>
  <si>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</si>
  <si>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</si>
  <si>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</si>
  <si>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</si>
  <si>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</si>
  <si>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</si>
  <si>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</si>
  <si>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</si>
  <si>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</si>
  <si>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</si>
  <si>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</si>
  <si>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</si>
  <si>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</si>
  <si>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</si>
  <si>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</si>
  <si>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</si>
  <si>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</si>
  <si>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</si>
  <si>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</si>
  <si>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</si>
  <si>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</si>
  <si>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</si>
  <si>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</si>
  <si>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</si>
  <si>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</si>
  <si>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</si>
  <si>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</si>
  <si>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</si>
  <si>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</si>
  <si>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</si>
  <si>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</si>
  <si>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</si>
  <si>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</si>
  <si>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</si>
  <si>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</si>
  <si>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</si>
  <si>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</si>
  <si>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</si>
  <si>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</si>
  <si>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</si>
  <si>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</si>
  <si>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</si>
  <si>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</si>
  <si>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</si>
  <si>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</si>
  <si>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</si>
  <si>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</si>
  <si>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</si>
  <si>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</si>
  <si>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</si>
  <si>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</si>
  <si>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</si>
  <si>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</si>
  <si>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</si>
  <si>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</si>
  <si>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</si>
  <si>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</si>
  <si>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</si>
  <si>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</si>
  <si>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</si>
  <si>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</si>
  <si>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</si>
  <si>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</si>
  <si>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</si>
  <si>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</si>
  <si>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</si>
  <si>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</si>
  <si>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</si>
  <si>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</si>
  <si>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</si>
  <si>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</si>
  <si>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</si>
  <si>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</si>
  <si>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</si>
  <si>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</si>
  <si>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</si>
  <si>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</si>
  <si>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</si>
  <si>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</si>
  <si>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</si>
  <si>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</si>
  <si>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</si>
  <si>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</si>
  <si>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</si>
  <si>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</si>
  <si>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</si>
  <si>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</si>
  <si>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</si>
  <si>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</si>
  <si>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</si>
  <si>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</si>
  <si>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</si>
  <si>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</si>
  <si>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</si>
  <si>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</si>
  <si>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</si>
  <si>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</si>
  <si>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</si>
  <si>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</si>
  <si>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</si>
  <si>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</si>
  <si>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</si>
  <si>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</si>
  <si>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</si>
  <si>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</si>
  <si>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</si>
  <si>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</si>
  <si>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</si>
  <si>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</si>
  <si>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</si>
  <si>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</si>
  <si>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</si>
  <si>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</si>
  <si>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</si>
  <si>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</si>
  <si>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</si>
  <si>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</si>
  <si>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</si>
  <si>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</si>
  <si>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</si>
  <si>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</si>
  <si>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</si>
  <si>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</si>
  <si>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</si>
  <si>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</si>
  <si>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</si>
  <si>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</si>
  <si>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</si>
  <si>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</si>
  <si>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</si>
  <si>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</si>
  <si>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</si>
  <si>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</si>
  <si>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</si>
  <si>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</si>
  <si>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</si>
  <si>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</si>
  <si>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</si>
  <si>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</si>
  <si>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</si>
  <si>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</si>
  <si>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</si>
  <si>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</si>
  <si>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</si>
  <si>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</si>
  <si>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</si>
  <si>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</si>
  <si>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</si>
  <si>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</si>
  <si>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</si>
  <si>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</si>
  <si>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</si>
  <si>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</si>
  <si>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</si>
  <si>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</si>
  <si>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</si>
  <si>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</si>
  <si>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</si>
  <si>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</si>
  <si>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</si>
  <si>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</si>
  <si>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</si>
  <si>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</si>
  <si>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</si>
  <si>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</si>
  <si>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</si>
  <si>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</si>
  <si>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</si>
  <si>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</si>
  <si>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</si>
  <si>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</si>
  <si>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</si>
  <si>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</si>
  <si>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</si>
  <si>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</si>
  <si>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</si>
  <si>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</si>
  <si>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</si>
  <si>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</si>
  <si>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</si>
  <si>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</si>
  <si>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</si>
  <si>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</si>
  <si>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</si>
  <si>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</si>
  <si>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</si>
  <si>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</si>
  <si>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</si>
  <si>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</si>
  <si>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</si>
  <si>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</si>
  <si>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</si>
  <si>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</si>
  <si>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</si>
  <si>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</si>
  <si>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</si>
  <si>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</si>
  <si>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</si>
  <si>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</si>
  <si>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</si>
  <si>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</si>
  <si>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</si>
  <si>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</si>
  <si>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</si>
  <si>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</si>
  <si>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</si>
  <si>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</si>
  <si>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</si>
  <si>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</si>
  <si>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</si>
  <si>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</si>
  <si>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</si>
  <si>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</si>
  <si>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</si>
  <si>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</si>
  <si>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</si>
  <si>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</si>
  <si>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</si>
  <si>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</si>
  <si>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</si>
  <si>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</si>
  <si>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</si>
  <si>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</si>
  <si>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</si>
  <si>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</si>
  <si>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</si>
  <si>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</si>
  <si>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</si>
  <si>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</si>
  <si>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</si>
  <si>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</si>
  <si>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</si>
  <si>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</si>
  <si>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</si>
  <si>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</si>
  <si>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</si>
  <si>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</si>
  <si>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</si>
  <si>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</si>
  <si>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</si>
  <si>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</si>
  <si>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</si>
  <si>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</si>
  <si>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</si>
  <si>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</si>
  <si>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</si>
  <si>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</si>
  <si>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</si>
  <si>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</si>
  <si>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</si>
  <si>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</si>
  <si>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</si>
  <si>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</si>
  <si>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</si>
  <si>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</si>
  <si>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</si>
  <si>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</si>
  <si>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</si>
  <si>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</si>
  <si>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</si>
  <si>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</si>
  <si>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</si>
  <si>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</si>
  <si>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</si>
  <si>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</si>
  <si>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</si>
  <si>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</si>
  <si>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</si>
  <si>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</si>
  <si>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</si>
  <si>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</si>
  <si>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</si>
  <si>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</si>
  <si>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</si>
  <si>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</si>
  <si>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</si>
  <si>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</si>
  <si>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</si>
  <si>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</si>
  <si>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</si>
  <si>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</si>
  <si>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</si>
  <si>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</si>
  <si>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</si>
  <si>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</si>
  <si>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</si>
  <si>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</si>
  <si>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</si>
  <si>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</si>
  <si>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</si>
  <si>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</si>
  <si>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</si>
  <si>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</si>
  <si>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</si>
  <si>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</si>
  <si>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</si>
  <si>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</si>
  <si>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</si>
  <si>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</si>
  <si>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</si>
  <si>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</si>
  <si>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</si>
  <si>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</si>
  <si>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</si>
  <si>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</si>
  <si>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</si>
  <si>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</si>
  <si>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</si>
  <si>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</si>
  <si>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</si>
  <si>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</si>
  <si>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</si>
  <si>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</si>
  <si>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</si>
  <si>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</si>
  <si>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</si>
  <si>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</si>
  <si>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</si>
  <si>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</si>
  <si>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</si>
  <si>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</si>
  <si>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</si>
  <si>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</si>
  <si>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</si>
  <si>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</si>
  <si>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</si>
  <si>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</si>
  <si>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</si>
  <si>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</si>
  <si>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</si>
  <si>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</si>
  <si>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</si>
  <si>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</si>
  <si>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</si>
  <si>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</si>
  <si>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</si>
  <si>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</si>
  <si>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</si>
  <si>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</si>
  <si>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</si>
  <si>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</si>
  <si>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</si>
  <si>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</si>
  <si>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</si>
  <si>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</si>
  <si>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</si>
  <si>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</si>
  <si>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</si>
  <si>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</si>
  <si>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</si>
  <si>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</si>
  <si>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</si>
  <si>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</si>
  <si>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</si>
  <si>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</si>
  <si>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</si>
  <si>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</si>
  <si>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</si>
  <si>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</si>
  <si>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</si>
  <si>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</si>
  <si>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</si>
  <si>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</si>
  <si>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</si>
  <si>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</si>
  <si>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</si>
  <si>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</si>
  <si>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</si>
  <si>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</si>
  <si>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</si>
  <si>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</si>
  <si>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</si>
  <si>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</si>
  <si>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</si>
  <si>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</si>
  <si>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</si>
  <si>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</si>
  <si>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</si>
  <si>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</si>
  <si>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</si>
  <si>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</si>
  <si>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</si>
  <si>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</si>
  <si>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</si>
  <si>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</si>
  <si>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</si>
  <si>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</si>
  <si>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</si>
  <si>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</si>
  <si>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</si>
  <si>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</si>
  <si>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</si>
  <si>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</si>
  <si>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</si>
  <si>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</si>
  <si>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</si>
  <si>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</si>
  <si>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</si>
  <si>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</si>
  <si>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</si>
  <si>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</si>
  <si>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</si>
  <si>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</si>
  <si>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</si>
  <si>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</si>
  <si>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</si>
  <si>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</si>
  <si>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</si>
  <si>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</si>
  <si>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</si>
  <si>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</si>
  <si>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</si>
  <si>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</si>
  <si>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</si>
  <si>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</si>
  <si>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</si>
  <si>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</si>
  <si>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</si>
  <si>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</si>
  <si>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</si>
  <si>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</si>
  <si>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</si>
  <si>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</si>
  <si>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</si>
  <si>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</si>
  <si>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</si>
  <si>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</si>
  <si>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</si>
  <si>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</si>
  <si>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</si>
  <si>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</si>
  <si>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</si>
  <si>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</si>
  <si>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</si>
  <si>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</si>
  <si>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</si>
  <si>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</si>
  <si>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</si>
  <si>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</si>
  <si>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</si>
  <si>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</si>
  <si>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</si>
  <si>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</si>
  <si>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</si>
  <si>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</si>
  <si>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</si>
  <si>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</si>
  <si>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</si>
  <si>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</si>
  <si>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</si>
  <si>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</si>
  <si>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</si>
  <si>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</si>
  <si>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</si>
  <si>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</si>
  <si>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</si>
  <si>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</si>
  <si>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</si>
  <si>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</si>
  <si>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</si>
  <si>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</si>
  <si>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</si>
  <si>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</si>
  <si>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</si>
  <si>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</si>
  <si>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</si>
  <si>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</si>
  <si>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</si>
  <si>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</si>
  <si>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</si>
  <si>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</si>
  <si>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</si>
  <si>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</si>
  <si>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</si>
  <si>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</si>
  <si>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</si>
  <si>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</si>
  <si>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</si>
  <si>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</si>
  <si>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</si>
  <si>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</si>
  <si>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</si>
  <si>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</si>
  <si>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</si>
  <si>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</si>
  <si>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</si>
  <si>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</si>
  <si>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</si>
  <si>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</si>
  <si>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</si>
  <si>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</si>
  <si>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</si>
  <si>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</si>
  <si>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</si>
  <si>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</si>
  <si>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</si>
  <si>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</si>
  <si>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</si>
  <si>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</si>
  <si>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</si>
  <si>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</si>
  <si>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</si>
  <si>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</si>
  <si>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</si>
  <si>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</si>
  <si>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</si>
  <si>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</si>
  <si>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</si>
  <si>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</si>
  <si>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</si>
  <si>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</si>
  <si>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</si>
  <si>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</si>
  <si>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</si>
  <si>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</si>
  <si>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</si>
  <si>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</si>
  <si>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</si>
  <si>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</si>
  <si>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</si>
  <si>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</si>
  <si>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</si>
  <si>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</si>
  <si>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</si>
  <si>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</si>
  <si>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</si>
  <si>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</si>
  <si>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</si>
  <si>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</si>
  <si>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</si>
  <si>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</si>
  <si>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</si>
  <si>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</si>
  <si>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</si>
  <si>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</si>
  <si>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</si>
  <si>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</si>
  <si>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</si>
  <si>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</si>
  <si>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</si>
  <si>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</si>
  <si>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</si>
  <si>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</si>
  <si>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</si>
  <si>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</si>
  <si>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</si>
  <si>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</si>
  <si>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</si>
  <si>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</si>
  <si>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</si>
  <si>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</si>
  <si>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</si>
  <si>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</si>
  <si>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</si>
  <si>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</si>
  <si>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</si>
  <si>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</si>
  <si>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</si>
  <si>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</si>
  <si>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</si>
  <si>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</si>
  <si>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</si>
  <si>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</si>
  <si>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</si>
  <si>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</si>
  <si>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</si>
  <si>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</si>
  <si>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</si>
  <si>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</si>
  <si>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</si>
  <si>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</si>
  <si>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</si>
  <si>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</si>
  <si>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</si>
  <si>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</si>
  <si>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</si>
  <si>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</si>
  <si>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</si>
  <si>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</si>
  <si>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</si>
  <si>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</si>
  <si>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</si>
  <si>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</si>
  <si>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</si>
  <si>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</si>
  <si>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</si>
  <si>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</si>
  <si>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</si>
  <si>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</si>
  <si>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</si>
  <si>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</si>
  <si>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</si>
  <si>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</si>
  <si>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</si>
  <si>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</si>
  <si>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</si>
  <si>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</si>
  <si>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</si>
  <si>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</si>
  <si>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</si>
  <si>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</si>
  <si>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</si>
  <si>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</si>
  <si>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</si>
  <si>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</si>
  <si>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</si>
  <si>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</si>
  <si>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</si>
  <si>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</si>
  <si>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</si>
  <si>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</si>
  <si>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</si>
  <si>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</si>
  <si>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</si>
  <si>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</si>
  <si>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</si>
  <si>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</si>
  <si>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</si>
  <si>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</si>
  <si>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</si>
  <si>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</si>
  <si>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</si>
  <si>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</si>
  <si>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</si>
  <si>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</si>
  <si>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</si>
  <si>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</si>
  <si>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</si>
  <si>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</si>
  <si>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</si>
  <si>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</si>
  <si>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</si>
  <si>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</si>
  <si>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</si>
  <si>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</si>
  <si>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</si>
  <si>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</si>
  <si>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</si>
  <si>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</si>
  <si>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</si>
  <si>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</si>
  <si>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</si>
  <si>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</si>
  <si>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</si>
  <si>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</si>
  <si>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</si>
  <si>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</si>
  <si>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</si>
  <si>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</si>
  <si>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</si>
  <si>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</si>
  <si>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</si>
  <si>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</si>
  <si>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</si>
  <si>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</si>
  <si>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</si>
  <si>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</si>
  <si>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</si>
  <si>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</si>
  <si>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</si>
  <si>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</si>
  <si>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</si>
  <si>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</si>
  <si>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</si>
  <si>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</si>
  <si>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</si>
  <si>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</si>
  <si>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</si>
  <si>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</si>
  <si>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</si>
  <si>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</si>
  <si>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</si>
  <si>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</si>
  <si>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</si>
  <si>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</si>
  <si>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</si>
  <si>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</si>
  <si>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</si>
  <si>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</si>
  <si>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</si>
  <si>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</si>
  <si>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</si>
  <si>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</si>
  <si>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</si>
  <si>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</si>
  <si>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</si>
  <si>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</si>
  <si>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</si>
  <si>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</si>
  <si>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</si>
  <si>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</si>
  <si>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</si>
  <si>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</si>
  <si>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</si>
  <si>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</si>
  <si>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</si>
  <si>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</si>
  <si>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</si>
  <si>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</si>
  <si>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</si>
  <si>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</si>
  <si>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</si>
  <si>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</si>
  <si>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</si>
  <si>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</si>
  <si>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</si>
  <si>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</si>
  <si>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</si>
  <si>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</si>
  <si>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</si>
  <si>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</si>
  <si>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</si>
  <si>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</si>
  <si>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</si>
  <si>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</si>
  <si>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</si>
  <si>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</si>
  <si>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</si>
  <si>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</si>
  <si>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</si>
  <si>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</si>
  <si>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</si>
  <si>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</si>
  <si>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</si>
  <si>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</si>
  <si>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</si>
  <si>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</si>
  <si>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</si>
  <si>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</si>
  <si>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</si>
  <si>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</si>
  <si>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</si>
  <si>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</si>
  <si>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</si>
  <si>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</si>
  <si>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</si>
  <si>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</si>
  <si>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</si>
  <si>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</si>
  <si>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</si>
  <si>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</si>
  <si>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</si>
  <si>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</si>
  <si>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</si>
  <si>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</si>
  <si>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</si>
  <si>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</si>
  <si>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</si>
  <si>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</si>
  <si>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</si>
  <si>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</si>
  <si>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</si>
  <si>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</si>
  <si>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</si>
  <si>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</si>
  <si>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</si>
  <si>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</si>
  <si>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</si>
  <si>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</si>
  <si>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</si>
  <si>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</si>
  <si>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</si>
  <si>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</si>
  <si>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</si>
  <si>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</si>
  <si>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</si>
  <si>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</si>
  <si>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</si>
  <si>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</si>
  <si>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</si>
  <si>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</si>
  <si>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</si>
  <si>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</si>
  <si>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</si>
  <si>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</si>
  <si>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</si>
  <si>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</si>
  <si>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</si>
  <si>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</si>
  <si>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</si>
  <si>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</si>
  <si>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</si>
  <si>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</si>
  <si>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</si>
  <si>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</si>
  <si>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</si>
  <si>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</si>
  <si>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</si>
  <si>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</si>
  <si>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</si>
  <si>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</si>
  <si>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</si>
  <si>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</si>
  <si>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</si>
  <si>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</si>
  <si>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</si>
  <si>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</si>
  <si>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</si>
  <si>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</si>
  <si>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</si>
  <si>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</si>
  <si>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</si>
  <si>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</si>
  <si>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</si>
  <si>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</si>
  <si>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</si>
  <si>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</si>
  <si>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</si>
  <si>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</si>
  <si>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</si>
  <si>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</si>
  <si>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</si>
  <si>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</si>
  <si>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</si>
  <si>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</si>
  <si>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</si>
  <si>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</si>
  <si>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</si>
  <si>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</si>
  <si>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</si>
  <si>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</si>
  <si>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</si>
  <si>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</si>
  <si>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</si>
  <si>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</si>
  <si>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</si>
  <si>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</si>
  <si>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</si>
  <si>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</si>
  <si>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</si>
  <si>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</si>
  <si>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</si>
  <si>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</si>
  <si>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</si>
  <si>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</si>
  <si>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</si>
  <si>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</si>
  <si>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</si>
  <si>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</si>
  <si>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</si>
  <si>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</si>
  <si>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</si>
  <si>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</si>
  <si>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</si>
  <si>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</si>
  <si>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</si>
  <si>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</si>
  <si>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</si>
  <si>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</si>
  <si>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</si>
  <si>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</si>
  <si>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</si>
  <si>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</si>
  <si>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</si>
  <si>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</si>
  <si>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</si>
  <si>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</si>
  <si>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</si>
  <si>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</si>
  <si>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</si>
  <si>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</si>
  <si>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</si>
  <si>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</si>
  <si>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</si>
  <si>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</si>
  <si>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</si>
  <si>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</si>
  <si>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</si>
  <si>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</si>
  <si>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</si>
  <si>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</si>
  <si>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</si>
  <si>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</si>
  <si>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</si>
  <si>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</si>
  <si>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</si>
  <si>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</si>
  <si>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</si>
  <si>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</si>
  <si>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</si>
  <si>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</si>
  <si>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</si>
  <si>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</si>
  <si>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</si>
  <si>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</si>
  <si>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</si>
  <si>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</si>
  <si>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</si>
  <si>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</si>
  <si>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</si>
  <si>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</si>
  <si>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</si>
  <si>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</si>
  <si>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</si>
  <si>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</si>
  <si>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</si>
  <si>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</si>
  <si>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</si>
  <si>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</si>
  <si>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</si>
  <si>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</si>
  <si>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</si>
  <si>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</si>
  <si>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</si>
  <si>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</si>
  <si>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</si>
  <si>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</si>
  <si>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</si>
  <si>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</si>
  <si>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</si>
  <si>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</si>
  <si>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</si>
  <si>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</si>
  <si>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</si>
  <si>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</si>
  <si>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</si>
  <si>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</si>
  <si>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</si>
  <si>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</si>
  <si>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</si>
  <si>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</si>
  <si>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</si>
  <si>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</si>
  <si>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</si>
  <si>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</si>
  <si>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</si>
  <si>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</si>
  <si>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</si>
  <si>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</si>
  <si>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</si>
  <si>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</si>
  <si>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</si>
  <si>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</si>
  <si>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</si>
  <si>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</si>
  <si>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</si>
  <si>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</si>
  <si>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</si>
  <si>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</si>
  <si>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</si>
  <si>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</si>
  <si>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</si>
  <si>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</si>
  <si>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</si>
  <si>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</si>
  <si>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</si>
  <si>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</si>
  <si>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</si>
  <si>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</si>
  <si>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</si>
  <si>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</si>
  <si>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</si>
  <si>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</si>
  <si>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</si>
  <si>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</si>
  <si>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</si>
  <si>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</si>
  <si>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</si>
  <si>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</si>
  <si>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</si>
  <si>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</si>
  <si>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</si>
  <si>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</si>
  <si>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</si>
  <si>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</si>
  <si>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</si>
  <si>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</si>
  <si>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</si>
  <si>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</si>
  <si>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</si>
  <si>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</si>
  <si>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</si>
  <si>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</si>
  <si>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</si>
  <si>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</si>
  <si>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</si>
  <si>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</si>
  <si>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</si>
  <si>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</si>
  <si>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</si>
  <si>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</si>
  <si>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</si>
  <si>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</si>
  <si>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</si>
  <si>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</si>
  <si>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</si>
  <si>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</si>
  <si>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</si>
  <si>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</si>
  <si>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</si>
  <si>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</si>
  <si>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</si>
  <si>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</si>
  <si>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</si>
  <si>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</si>
  <si>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</si>
  <si>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</si>
  <si>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</si>
  <si>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</si>
  <si>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</si>
  <si>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</si>
  <si>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</si>
  <si>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</si>
  <si>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</si>
  <si>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</si>
  <si>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</si>
  <si>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</si>
  <si>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</si>
  <si>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</si>
  <si>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</si>
  <si>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</si>
  <si>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</si>
  <si>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</si>
  <si>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</si>
  <si>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</si>
  <si>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</si>
  <si>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</si>
  <si>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</si>
  <si>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</si>
  <si>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</si>
  <si>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</si>
  <si>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</si>
  <si>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</si>
  <si>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</si>
  <si>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</si>
  <si>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</si>
  <si>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</si>
  <si>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</si>
  <si>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</si>
  <si>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</si>
  <si>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</si>
  <si>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</si>
  <si>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</si>
  <si>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</si>
  <si>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</si>
  <si>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</si>
  <si>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</si>
  <si>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</si>
  <si>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</si>
  <si>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</si>
  <si>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</si>
  <si>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</si>
  <si>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</si>
  <si>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</si>
  <si>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</si>
  <si>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</si>
  <si>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</si>
  <si>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</si>
  <si>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</si>
  <si>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</si>
  <si>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</si>
  <si>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</si>
  <si>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</si>
  <si>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</si>
  <si>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</si>
  <si>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</si>
  <si>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</si>
  <si>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</si>
  <si>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</si>
  <si>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</si>
  <si>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</si>
  <si>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</si>
  <si>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</si>
  <si>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</si>
  <si>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</si>
  <si>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</si>
  <si>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</si>
  <si>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</si>
  <si>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</si>
  <si>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</si>
  <si>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</si>
  <si>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</si>
  <si>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</si>
  <si>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</si>
  <si>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</si>
  <si>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</si>
  <si>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</si>
  <si>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</si>
  <si>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</si>
  <si>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</si>
  <si>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</si>
  <si>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</si>
  <si>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</si>
  <si>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</si>
  <si>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</si>
  <si>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</si>
  <si>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</si>
  <si>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</si>
  <si>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</si>
  <si>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</si>
  <si>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</si>
  <si>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</si>
  <si>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</si>
  <si>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</si>
  <si>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</si>
  <si>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</si>
  <si>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</si>
  <si>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</si>
  <si>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</si>
  <si>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</si>
  <si>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</si>
  <si>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</si>
  <si>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</si>
  <si>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</si>
  <si>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</si>
  <si>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</si>
  <si>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</si>
  <si>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</si>
  <si>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</si>
  <si>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</si>
  <si>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</si>
  <si>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</si>
  <si>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</si>
  <si>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</si>
  <si>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</si>
  <si>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</si>
  <si>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</si>
  <si>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</si>
  <si>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</si>
  <si>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</si>
  <si>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</si>
  <si>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</si>
  <si>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</si>
  <si>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</si>
  <si>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</si>
  <si>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</si>
  <si>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</si>
  <si>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</si>
  <si>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</si>
  <si>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</si>
  <si>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</si>
  <si>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</si>
  <si>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</si>
  <si>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</si>
  <si>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</si>
  <si>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</si>
  <si>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</si>
  <si>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</si>
  <si>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</si>
  <si>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</si>
  <si>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</si>
  <si>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</si>
  <si>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</si>
  <si>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</si>
  <si>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</si>
  <si>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</si>
  <si>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</si>
  <si>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</si>
  <si>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</si>
  <si>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</si>
  <si>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</si>
  <si>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</si>
  <si>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</si>
  <si>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</si>
  <si>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</si>
  <si>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</si>
  <si>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</si>
  <si>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</si>
  <si>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</si>
  <si>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</si>
  <si>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</si>
  <si>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</si>
  <si>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</si>
  <si>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</si>
  <si>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</si>
  <si>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</si>
  <si>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</si>
  <si>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</si>
  <si>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</si>
  <si>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</si>
  <si>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</si>
  <si>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</si>
  <si>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</si>
  <si>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</si>
  <si>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</si>
  <si>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</si>
  <si>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</si>
  <si>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</si>
  <si>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</si>
  <si>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</si>
  <si>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</si>
  <si>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</si>
  <si>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</si>
  <si>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</si>
  <si>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</si>
  <si>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</si>
  <si>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</si>
  <si>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</si>
  <si>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</si>
  <si>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</si>
  <si>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</si>
  <si>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</si>
  <si>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</si>
  <si>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</si>
  <si>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</si>
  <si>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</si>
  <si>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</si>
  <si>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</si>
  <si>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</si>
  <si>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</si>
  <si>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</si>
  <si>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</si>
  <si>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</si>
  <si>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</si>
  <si>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</si>
  <si>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</si>
  <si>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</si>
  <si>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</si>
  <si>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</si>
  <si>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</si>
  <si>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</si>
  <si>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</si>
  <si>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</si>
  <si>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</si>
  <si>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</si>
  <si>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</si>
  <si>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</si>
  <si>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</si>
  <si>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</si>
  <si>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</si>
  <si>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</si>
  <si>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</si>
  <si>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</si>
  <si>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</si>
  <si>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</si>
  <si>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</si>
  <si>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</si>
  <si>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</si>
  <si>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</si>
  <si>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</si>
  <si>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</si>
  <si>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</si>
  <si>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</si>
  <si>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</si>
  <si>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</si>
  <si>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</si>
  <si>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</si>
  <si>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</si>
  <si>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</si>
  <si>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</si>
  <si>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</si>
  <si>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</si>
  <si>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</si>
  <si>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</si>
  <si>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</si>
  <si>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</si>
  <si>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</si>
  <si>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</si>
  <si>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</si>
  <si>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</si>
  <si>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</si>
  <si>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</si>
  <si>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</si>
  <si>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</si>
  <si>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</si>
  <si>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</si>
  <si>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</si>
  <si>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</si>
  <si>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</si>
  <si>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</si>
  <si>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</si>
  <si>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</si>
  <si>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</si>
  <si>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</si>
  <si>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</si>
  <si>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</si>
  <si>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</si>
  <si>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</si>
  <si>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</si>
  <si>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</si>
  <si>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</si>
  <si>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</si>
  <si>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</si>
  <si>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</si>
  <si>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</si>
  <si>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</si>
  <si>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</si>
  <si>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</si>
  <si>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</si>
  <si>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</si>
  <si>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</si>
  <si>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</si>
  <si>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</si>
  <si>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</si>
  <si>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</si>
  <si>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</si>
  <si>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</si>
  <si>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</si>
  <si>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</si>
  <si>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</si>
  <si>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</si>
  <si>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</si>
  <si>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</si>
  <si>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</si>
  <si>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</si>
  <si>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</si>
  <si>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</si>
  <si>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</si>
  <si>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</si>
  <si>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</si>
  <si>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</si>
  <si>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</si>
  <si>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</si>
  <si>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</si>
  <si>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</si>
  <si>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</si>
  <si>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</si>
  <si>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</si>
  <si>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</si>
  <si>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</si>
  <si>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</si>
  <si>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</si>
  <si>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</si>
  <si>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</si>
  <si>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</si>
  <si>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</si>
  <si>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</si>
  <si>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</si>
  <si>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</si>
  <si>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</si>
  <si>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</si>
  <si>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</si>
  <si>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</si>
  <si>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</si>
  <si>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</si>
  <si>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</si>
  <si>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</si>
  <si>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</si>
  <si>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</si>
  <si>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</si>
  <si>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</si>
  <si>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</si>
  <si>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</si>
  <si>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</si>
  <si>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</si>
  <si>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</si>
  <si>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</si>
  <si>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</si>
  <si>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</si>
  <si>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</si>
  <si>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</si>
  <si>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</si>
  <si>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</si>
  <si>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</si>
  <si>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</si>
  <si>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</si>
  <si>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</si>
  <si>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</si>
  <si>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</si>
  <si>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</si>
  <si>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</si>
  <si>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</si>
  <si>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</si>
  <si>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</si>
  <si>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</si>
  <si>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</si>
  <si>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</si>
  <si>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</si>
  <si>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</si>
  <si>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</si>
  <si>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</si>
  <si>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</si>
  <si>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</si>
  <si>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</si>
  <si>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</si>
  <si>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</si>
  <si>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</si>
  <si>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</si>
  <si>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</si>
  <si>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</si>
  <si>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</si>
  <si>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</si>
  <si>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</si>
  <si>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</si>
  <si>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</si>
  <si>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</si>
  <si>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</si>
  <si>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</si>
  <si>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</si>
  <si>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</si>
  <si>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</si>
  <si>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</si>
  <si>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</si>
  <si>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</si>
  <si>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</si>
  <si>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</si>
  <si>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</si>
  <si>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</si>
  <si>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</si>
  <si>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</si>
  <si>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</si>
  <si>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</si>
  <si>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</si>
  <si>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</si>
  <si>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</si>
  <si>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</si>
  <si>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</si>
  <si>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</si>
  <si>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</si>
  <si>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</si>
  <si>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</si>
  <si>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</si>
  <si>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</si>
  <si>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</si>
  <si>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</si>
  <si>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</si>
  <si>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</si>
  <si>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</si>
  <si>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</si>
  <si>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</si>
  <si>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</si>
  <si>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</si>
  <si>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</si>
  <si>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</si>
  <si>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</si>
  <si>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</si>
  <si>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</si>
  <si>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</si>
  <si>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</si>
  <si>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</si>
  <si>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</si>
  <si>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</si>
  <si>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</si>
  <si>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</si>
  <si>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</si>
  <si>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</si>
  <si>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</si>
  <si>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</si>
  <si>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</si>
  <si>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</si>
  <si>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</si>
  <si>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</si>
  <si>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</si>
  <si>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</si>
  <si>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</si>
  <si>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</si>
  <si>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</si>
  <si>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</si>
  <si>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</si>
  <si>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</si>
  <si>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</si>
  <si>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</si>
  <si>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</si>
  <si>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</si>
  <si>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</si>
  <si>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</si>
  <si>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</si>
  <si>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</si>
  <si>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</si>
  <si>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</si>
  <si>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</si>
  <si>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</si>
  <si>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</si>
  <si>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</si>
  <si>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</si>
  <si>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</si>
  <si>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</si>
  <si>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</si>
  <si>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</si>
  <si>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</si>
  <si>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</si>
  <si>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</si>
  <si>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</si>
  <si>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</si>
  <si>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</si>
  <si>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</si>
  <si>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</si>
  <si>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</si>
  <si>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</si>
  <si>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</si>
  <si>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</si>
  <si>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</si>
  <si>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</si>
  <si>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</si>
  <si>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</si>
  <si>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</si>
  <si>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</si>
  <si>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</si>
  <si>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</si>
  <si>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</si>
  <si>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</si>
  <si>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</si>
  <si>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</si>
  <si>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</si>
  <si>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</si>
  <si>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</si>
  <si>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</si>
  <si>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</si>
  <si>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</si>
  <si>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</si>
  <si>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</si>
  <si>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</si>
  <si>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</si>
  <si>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</si>
  <si>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</si>
  <si>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</si>
  <si>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</si>
  <si>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</si>
  <si>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</si>
  <si>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</si>
  <si>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</si>
  <si>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</si>
  <si>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</si>
  <si>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</si>
  <si>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</si>
  <si>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</si>
  <si>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</si>
  <si>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</si>
  <si>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</si>
  <si>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</si>
  <si>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</si>
  <si>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</si>
  <si>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</si>
  <si>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</si>
  <si>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</si>
  <si>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</si>
  <si>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</si>
  <si>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</si>
  <si>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</si>
  <si>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</si>
  <si>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</si>
  <si>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</si>
  <si>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</si>
  <si>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</si>
  <si>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</si>
  <si>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</si>
  <si>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</si>
  <si>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</si>
  <si>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</si>
  <si>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</si>
  <si>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</si>
  <si>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</si>
  <si>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</si>
  <si>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</si>
  <si>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</si>
  <si>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</si>
  <si>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</si>
  <si>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</si>
  <si>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</si>
  <si>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</si>
  <si>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</si>
  <si>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</si>
  <si>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</si>
  <si>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</si>
  <si>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</si>
  <si>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</si>
  <si>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</si>
  <si>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</si>
  <si>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</si>
  <si>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</si>
  <si>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</si>
  <si>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</si>
  <si>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</si>
  <si>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</si>
  <si>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</si>
  <si>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</si>
  <si>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</si>
  <si>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</si>
  <si>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</si>
  <si>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</si>
  <si>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</si>
  <si>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</si>
  <si>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</si>
  <si>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</si>
  <si>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</si>
  <si>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</si>
  <si>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</si>
  <si>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</si>
  <si>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</si>
  <si>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</si>
  <si>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</si>
  <si>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</si>
  <si>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</si>
  <si>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</si>
  <si>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</si>
  <si>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</si>
  <si>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</si>
  <si>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</si>
  <si>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</si>
  <si>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</si>
  <si>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</si>
  <si>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</si>
  <si>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</si>
  <si>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</si>
  <si>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</si>
  <si>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</si>
  <si>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</si>
  <si>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</si>
  <si>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</si>
  <si>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</si>
  <si>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</si>
  <si>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</si>
  <si>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</si>
  <si>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</si>
  <si>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</si>
  <si>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</si>
  <si>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</si>
  <si>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</si>
  <si>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</si>
  <si>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</si>
  <si>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</si>
  <si>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</si>
  <si>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</si>
  <si>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</si>
  <si>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</si>
  <si>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</si>
  <si>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</si>
  <si>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</si>
  <si>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</si>
  <si>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</si>
  <si>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</si>
  <si>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</si>
  <si>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</si>
  <si>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</si>
  <si>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</si>
  <si>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</si>
  <si>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</si>
  <si>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</si>
  <si>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</si>
  <si>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</si>
  <si>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</si>
  <si>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</si>
  <si>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</si>
  <si>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</si>
  <si>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</si>
  <si>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</si>
  <si>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</si>
  <si>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</si>
  <si>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</si>
  <si>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</si>
  <si>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</si>
  <si>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</si>
  <si>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</si>
  <si>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</si>
  <si>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</si>
  <si>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</si>
  <si>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</si>
  <si>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</si>
  <si>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</si>
  <si>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</si>
  <si>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</si>
  <si>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</si>
  <si>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</si>
  <si>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</si>
  <si>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</si>
  <si>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</si>
  <si>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</si>
  <si>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</si>
  <si>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</si>
  <si>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</si>
  <si>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</si>
  <si>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</si>
  <si>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</si>
  <si>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</si>
  <si>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</si>
  <si>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</si>
  <si>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</si>
  <si>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</si>
  <si>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</si>
  <si>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</si>
  <si>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</si>
  <si>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</si>
  <si>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</si>
  <si>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</si>
  <si>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</si>
  <si>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</si>
  <si>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</si>
  <si>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</si>
  <si>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</si>
  <si>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</si>
  <si>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</si>
  <si>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</si>
  <si>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</si>
  <si>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</si>
  <si>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</si>
  <si>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</si>
  <si>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</si>
  <si>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</si>
  <si>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</si>
  <si>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</si>
  <si>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</si>
  <si>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</si>
  <si>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</si>
  <si>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</si>
  <si>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</si>
  <si>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</si>
  <si>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</si>
  <si>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</si>
  <si>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</si>
  <si>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</si>
  <si>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</si>
  <si>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</si>
  <si>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</si>
  <si>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</si>
  <si>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</si>
  <si>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</si>
  <si>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</si>
  <si>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</si>
  <si>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</si>
  <si>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</si>
  <si>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</si>
  <si>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</si>
  <si>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</si>
  <si>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</si>
  <si>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</si>
  <si>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</si>
  <si>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</si>
  <si>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</si>
  <si>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</si>
  <si>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</si>
  <si>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</si>
  <si>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</si>
  <si>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</si>
  <si>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</si>
  <si>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</si>
  <si>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</si>
  <si>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</si>
  <si>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</si>
  <si>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</si>
  <si>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</si>
  <si>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</si>
  <si>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</si>
  <si>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</si>
  <si>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</si>
  <si>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</si>
  <si>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</si>
  <si>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</si>
  <si>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</si>
  <si>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</si>
  <si>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</si>
  <si>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</si>
  <si>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</si>
  <si>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</si>
  <si>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</si>
  <si>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</si>
  <si>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</si>
  <si>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</si>
  <si>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</si>
  <si>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</si>
  <si>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</si>
  <si>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</si>
  <si>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</si>
  <si>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</si>
  <si>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</si>
  <si>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</si>
  <si>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</si>
  <si>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</si>
  <si>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</si>
  <si>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</si>
  <si>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</si>
  <si>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</si>
  <si>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</si>
  <si>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</si>
  <si>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</si>
  <si>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</si>
  <si>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</si>
  <si>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</si>
  <si>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</si>
  <si>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</si>
  <si>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</si>
  <si>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</si>
  <si>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</si>
  <si>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</si>
  <si>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</si>
  <si>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</si>
  <si>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</si>
  <si>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</si>
  <si>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</si>
  <si>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</si>
  <si>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</si>
  <si>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</si>
  <si>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</si>
  <si>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</si>
  <si>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</si>
  <si>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</si>
  <si>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</si>
  <si>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</si>
  <si>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</si>
  <si>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</si>
  <si>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</si>
  <si>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</si>
  <si>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</si>
  <si>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</si>
  <si>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</si>
  <si>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</si>
  <si>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</si>
  <si>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</si>
  <si>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</si>
  <si>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</si>
  <si>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</si>
  <si>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</si>
  <si>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</si>
  <si>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</si>
  <si>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</si>
  <si>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</si>
  <si>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</si>
  <si>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</si>
  <si>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</si>
  <si>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</si>
  <si>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</si>
  <si>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</si>
  <si>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</si>
  <si>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</si>
  <si>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</si>
  <si>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</si>
  <si>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</si>
  <si>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</si>
  <si>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</si>
  <si>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</si>
  <si>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</si>
  <si>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</si>
  <si>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</si>
  <si>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</si>
  <si>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</si>
  <si>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</si>
  <si>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</si>
  <si>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</si>
  <si>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</si>
  <si>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</si>
  <si>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</si>
  <si>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</si>
  <si>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</si>
  <si>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</si>
  <si>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</si>
  <si>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</si>
  <si>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</si>
  <si>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</si>
  <si>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</si>
  <si>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</si>
  <si>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</si>
  <si>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</si>
  <si>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</si>
  <si>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</si>
  <si>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</si>
  <si>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</si>
  <si>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</si>
  <si>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</si>
  <si>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</si>
  <si>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</si>
  <si>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</si>
  <si>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</si>
  <si>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</si>
  <si>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</si>
  <si>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</si>
  <si>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</si>
  <si>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</si>
  <si>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</si>
  <si>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</si>
  <si>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</si>
  <si>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</si>
  <si>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</si>
  <si>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</si>
  <si>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</si>
  <si>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</si>
  <si>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</si>
  <si>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</si>
  <si>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</si>
  <si>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</si>
  <si>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</si>
  <si>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</si>
  <si>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</si>
  <si>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</si>
  <si>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</si>
  <si>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</si>
  <si>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</si>
  <si>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</si>
  <si>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</si>
  <si>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</si>
  <si>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</si>
  <si>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</si>
  <si>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</si>
  <si>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</si>
  <si>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</si>
  <si>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</si>
  <si>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</si>
  <si>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</si>
  <si>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</si>
  <si>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</si>
  <si>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</si>
  <si>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</si>
  <si>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</si>
  <si>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</si>
  <si>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</si>
  <si>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</si>
  <si>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</si>
  <si>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</si>
  <si>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</si>
  <si>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</si>
  <si>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</si>
  <si>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</si>
  <si>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</si>
  <si>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</si>
  <si>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</si>
  <si>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</si>
  <si>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</si>
  <si>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</si>
  <si>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</si>
  <si>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</si>
  <si>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</si>
  <si>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</si>
  <si>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</si>
  <si>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</si>
  <si>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</si>
  <si>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</si>
  <si>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</si>
  <si>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</si>
  <si>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</si>
  <si>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</si>
  <si>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</si>
  <si>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</si>
  <si>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</si>
  <si>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</si>
  <si>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</si>
  <si>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</si>
  <si>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</si>
  <si>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</si>
  <si>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</si>
  <si>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</si>
  <si>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</si>
  <si>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</si>
  <si>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</si>
  <si>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</si>
  <si>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</si>
  <si>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</si>
  <si>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</si>
  <si>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</si>
  <si>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</si>
  <si>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</si>
  <si>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</si>
  <si>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</si>
  <si>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</si>
  <si>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</si>
  <si>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</si>
  <si>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</si>
  <si>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</si>
  <si>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</si>
  <si>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</si>
  <si>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</si>
  <si>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</si>
  <si>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</si>
  <si>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</si>
  <si>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</si>
  <si>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</si>
  <si>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</si>
  <si>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</si>
  <si>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</si>
  <si>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</si>
  <si>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</si>
  <si>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</si>
  <si>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</si>
  <si>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</si>
  <si>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</si>
  <si>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</si>
  <si>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</si>
  <si>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</si>
  <si>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</si>
  <si>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</si>
  <si>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</si>
  <si>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</si>
  <si>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</si>
  <si>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</si>
  <si>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</si>
  <si>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</si>
  <si>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</si>
  <si>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</si>
  <si>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</si>
  <si>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</si>
  <si>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</si>
  <si>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</si>
  <si>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</si>
  <si>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</si>
  <si>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</si>
  <si>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</si>
  <si>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</si>
  <si>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</si>
  <si>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</si>
  <si>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</si>
  <si>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</si>
  <si>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</si>
  <si>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</si>
  <si>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</si>
  <si>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</si>
  <si>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</si>
  <si>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</si>
  <si>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</si>
  <si>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</si>
  <si>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</si>
  <si>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</si>
  <si>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</si>
  <si>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</si>
  <si>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</si>
  <si>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</si>
  <si>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</si>
  <si>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</si>
  <si>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</si>
  <si>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</si>
  <si>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</si>
  <si>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</si>
  <si>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</si>
  <si>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</si>
  <si>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</si>
  <si>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</si>
  <si>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</si>
  <si>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</si>
  <si>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</si>
  <si>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</si>
  <si>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</si>
  <si>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</si>
  <si>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</si>
  <si>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</si>
  <si>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</si>
  <si>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</si>
  <si>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</si>
  <si>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</si>
  <si>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</si>
  <si>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</si>
  <si>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</si>
  <si>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</si>
  <si>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</si>
  <si>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</si>
  <si>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</si>
  <si>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</si>
  <si>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</si>
  <si>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</si>
  <si>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</si>
  <si>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</si>
  <si>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</si>
  <si>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</si>
  <si>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</si>
  <si>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</si>
  <si>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</si>
  <si>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</si>
  <si>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</si>
  <si>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</si>
  <si>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</si>
  <si>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</si>
  <si>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</si>
  <si>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</si>
  <si>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</si>
  <si>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</si>
  <si>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</si>
  <si>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</si>
  <si>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</si>
  <si>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</si>
  <si>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</si>
  <si>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</si>
  <si>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</si>
  <si>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</si>
  <si>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</si>
  <si>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</si>
  <si>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</si>
  <si>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</si>
  <si>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</si>
  <si>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</si>
  <si>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</si>
  <si>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</si>
  <si>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</si>
  <si>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</si>
  <si>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</si>
  <si>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</si>
  <si>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</si>
  <si>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</si>
  <si>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</si>
  <si>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</si>
  <si>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</si>
  <si>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</si>
  <si>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</si>
  <si>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</si>
  <si>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</si>
  <si>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</si>
  <si>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</si>
  <si>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</si>
  <si>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</si>
  <si>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</si>
  <si>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</si>
  <si>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</si>
  <si>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</si>
  <si>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</si>
  <si>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</si>
  <si>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</si>
  <si>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</si>
  <si>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</si>
  <si>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</si>
  <si>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</si>
  <si>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</si>
  <si>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</si>
  <si>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</si>
  <si>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</si>
  <si>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</si>
  <si>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</si>
  <si>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</si>
  <si>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</si>
  <si>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</si>
  <si>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</si>
  <si>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</si>
  <si>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</si>
  <si>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</si>
  <si>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</si>
  <si>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</si>
  <si>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</si>
  <si>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</si>
  <si>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</si>
  <si>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</si>
  <si>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</si>
  <si>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</si>
  <si>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</si>
  <si>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</si>
  <si>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</si>
  <si>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</si>
  <si>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</si>
  <si>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</si>
  <si>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</si>
  <si>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</si>
  <si>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</si>
  <si>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</si>
  <si>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</si>
  <si>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</si>
  <si>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</si>
  <si>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</si>
  <si>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</si>
  <si>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</si>
  <si>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</si>
  <si>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</si>
  <si>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</si>
  <si>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</si>
  <si>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</si>
  <si>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</si>
  <si>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</si>
  <si>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</si>
  <si>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</si>
  <si>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</si>
  <si>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</si>
  <si>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</si>
  <si>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</si>
  <si>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</si>
  <si>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</si>
  <si>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</si>
  <si>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</si>
  <si>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</si>
  <si>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</si>
  <si>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</si>
  <si>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</si>
  <si>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</si>
  <si>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</si>
  <si>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</si>
  <si>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</si>
  <si>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</si>
  <si>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</si>
  <si>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</si>
  <si>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</si>
  <si>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</si>
  <si>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</si>
  <si>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</si>
  <si>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</si>
  <si>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</si>
  <si>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</si>
  <si>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</si>
  <si>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</si>
  <si>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</si>
  <si>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</si>
  <si>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</si>
  <si>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</si>
  <si>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</si>
  <si>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</si>
  <si>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</si>
  <si>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</si>
  <si>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</si>
  <si>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</si>
  <si>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</si>
  <si>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</si>
  <si>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</si>
  <si>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</si>
  <si>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</si>
  <si>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</si>
  <si>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</si>
  <si>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</si>
  <si>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</si>
  <si>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</si>
  <si>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</si>
  <si>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</si>
  <si>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</si>
  <si>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</si>
  <si>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</si>
  <si>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</si>
  <si>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</si>
  <si>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</si>
  <si>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</si>
  <si>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</si>
  <si>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</si>
  <si>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</si>
  <si>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</si>
  <si>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</si>
  <si>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</si>
  <si>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</si>
  <si>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</si>
  <si>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</si>
  <si>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</si>
  <si>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</si>
  <si>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</si>
  <si>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</si>
  <si>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</si>
  <si>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</si>
  <si>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</si>
  <si>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</si>
  <si>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</si>
  <si>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</si>
  <si>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</si>
  <si>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</si>
  <si>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</si>
  <si>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</si>
  <si>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</si>
  <si>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</si>
  <si>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</si>
  <si>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</si>
  <si>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</si>
  <si>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</si>
  <si>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</si>
  <si>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</si>
  <si>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</si>
  <si>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</si>
  <si>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</si>
  <si>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</si>
  <si>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</si>
  <si>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</si>
  <si>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</si>
  <si>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</si>
  <si>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</si>
  <si>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</si>
  <si>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</si>
  <si>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</si>
  <si>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</si>
  <si>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</si>
  <si>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</si>
  <si>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</si>
  <si>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</si>
  <si>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</si>
  <si>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</si>
  <si>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</si>
  <si>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</si>
  <si>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</si>
  <si>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</si>
  <si>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</si>
  <si>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</si>
  <si>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</si>
  <si>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</si>
  <si>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</si>
  <si>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</si>
  <si>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</si>
  <si>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</si>
  <si>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</si>
  <si>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</si>
  <si>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</si>
  <si>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</si>
  <si>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</si>
  <si>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</si>
  <si>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</si>
  <si>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</si>
  <si>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</si>
  <si>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</si>
  <si>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</si>
  <si>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</si>
  <si>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</si>
  <si>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</si>
  <si>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</si>
  <si>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</si>
  <si>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</si>
  <si>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</si>
  <si>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</si>
  <si>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</si>
  <si>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</si>
  <si>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</si>
  <si>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</si>
  <si>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</si>
  <si>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</si>
  <si>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</si>
  <si>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</si>
  <si>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</si>
  <si>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</si>
  <si>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</si>
  <si>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</si>
  <si>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</si>
  <si>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</si>
  <si>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</si>
  <si>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</si>
  <si>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</si>
  <si>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</si>
  <si>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</si>
  <si>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</si>
  <si>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</si>
  <si>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</si>
  <si>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</si>
  <si>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</si>
  <si>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</si>
  <si>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</si>
  <si>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</si>
  <si>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</si>
  <si>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</si>
  <si>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</si>
  <si>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</si>
  <si>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</si>
  <si>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</si>
  <si>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</si>
  <si>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</si>
  <si>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</si>
  <si>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</si>
  <si>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</si>
  <si>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</si>
  <si>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</si>
  <si>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</si>
  <si>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</si>
  <si>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</si>
  <si>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</si>
  <si>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</si>
  <si>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</si>
  <si>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</si>
  <si>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</si>
  <si>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</si>
  <si>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</si>
  <si>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</si>
  <si>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</si>
  <si>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</si>
  <si>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</si>
  <si>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</si>
  <si>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</si>
  <si>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</si>
  <si>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</si>
  <si>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</si>
  <si>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</si>
  <si>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</si>
  <si>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</si>
  <si>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</si>
  <si>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</si>
  <si>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</si>
  <si>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</si>
  <si>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</si>
  <si>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</si>
  <si>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</si>
  <si>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</si>
  <si>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</si>
  <si>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</si>
  <si>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</si>
  <si>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</si>
  <si>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</si>
  <si>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</si>
  <si>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</si>
  <si>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</si>
  <si>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</si>
  <si>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</si>
  <si>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</si>
  <si>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</si>
  <si>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</si>
  <si>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</si>
  <si>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</si>
  <si>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</si>
  <si>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</si>
  <si>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</si>
  <si>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</si>
  <si>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</si>
  <si>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</si>
  <si>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</si>
  <si>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</si>
  <si>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</si>
  <si>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</si>
  <si>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</si>
  <si>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</si>
  <si>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</si>
  <si>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</si>
  <si>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</si>
  <si>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</si>
  <si>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</si>
  <si>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</si>
  <si>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</si>
  <si>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</si>
  <si>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</si>
  <si>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</si>
  <si>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</si>
  <si>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</si>
  <si>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</si>
  <si>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</si>
  <si>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</si>
  <si>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</si>
  <si>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</si>
  <si>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</si>
  <si>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</si>
  <si>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</si>
  <si>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</si>
  <si>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</si>
  <si>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</si>
  <si>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</si>
  <si>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</si>
  <si>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</si>
  <si>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</si>
  <si>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</si>
  <si>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</si>
  <si>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</si>
  <si>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</si>
  <si>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</si>
  <si>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</si>
  <si>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</si>
  <si>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</si>
  <si>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</si>
  <si>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</si>
  <si>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</si>
  <si>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</si>
  <si>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</si>
  <si>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</si>
  <si>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</si>
  <si>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</si>
  <si>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</si>
  <si>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</si>
  <si>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</si>
  <si>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</si>
  <si>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</si>
  <si>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</si>
  <si>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</si>
  <si>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</si>
  <si>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</si>
  <si>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</si>
  <si>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</si>
  <si>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</si>
  <si>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</si>
  <si>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</si>
  <si>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</si>
  <si>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</si>
  <si>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</si>
  <si>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</si>
  <si>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</si>
  <si>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</si>
  <si>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</si>
  <si>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</si>
  <si>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</si>
  <si>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</si>
  <si>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</si>
  <si>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</si>
  <si>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</si>
  <si>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</si>
  <si>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</si>
  <si>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</si>
  <si>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</si>
  <si>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</si>
  <si>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</si>
  <si>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</si>
  <si>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</si>
  <si>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</si>
  <si>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</si>
  <si>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</si>
  <si>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</si>
  <si>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</si>
  <si>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</si>
  <si>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</si>
  <si>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</si>
  <si>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</si>
  <si>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</si>
  <si>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</si>
  <si>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</si>
  <si>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</si>
  <si>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</si>
  <si>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</si>
  <si>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</si>
  <si>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</si>
  <si>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</si>
  <si>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</si>
  <si>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</si>
  <si>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</si>
  <si>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</si>
  <si>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</si>
  <si>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</si>
  <si>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</si>
  <si>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</si>
  <si>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</si>
  <si>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</si>
  <si>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</si>
  <si>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</si>
  <si>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</si>
  <si>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</si>
  <si>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</si>
  <si>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</si>
  <si>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</si>
  <si>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</si>
  <si>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</si>
  <si>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</si>
  <si>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</si>
  <si>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</si>
  <si>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</si>
  <si>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</si>
  <si>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</si>
  <si>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</si>
  <si>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</si>
  <si>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</si>
  <si>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</si>
  <si>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</si>
  <si>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</si>
  <si>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</si>
  <si>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</si>
  <si>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</si>
  <si>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</si>
  <si>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</si>
  <si>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</si>
  <si>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</si>
  <si>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</si>
  <si>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</si>
  <si>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</si>
  <si>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</si>
  <si>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</si>
  <si>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</si>
  <si>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</si>
  <si>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</si>
  <si>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</si>
  <si>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</si>
  <si>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</si>
  <si>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</si>
  <si>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</si>
  <si>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</si>
  <si>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</si>
  <si>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</si>
  <si>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</si>
  <si>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</si>
  <si>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</si>
  <si>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</si>
  <si>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</si>
  <si>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</si>
  <si>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</si>
  <si>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</si>
  <si>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</si>
  <si>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</si>
  <si>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</si>
  <si>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</si>
  <si>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</si>
  <si>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</si>
  <si>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</si>
  <si>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</si>
  <si>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</si>
  <si>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</si>
  <si>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</si>
  <si>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</si>
  <si>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</si>
  <si>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</si>
  <si>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</si>
  <si>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</si>
  <si>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</si>
  <si>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</si>
  <si>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</si>
  <si>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</si>
  <si>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</si>
  <si>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</si>
  <si>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</si>
  <si>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</si>
  <si>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</si>
  <si>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</si>
  <si>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</si>
  <si>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</si>
  <si>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</si>
  <si>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</si>
  <si>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</si>
  <si>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</si>
  <si>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</si>
  <si>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</si>
  <si>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</si>
  <si>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</si>
  <si>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</si>
  <si>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</si>
  <si>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</si>
  <si>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</si>
  <si>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</si>
  <si>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</si>
  <si>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</si>
  <si>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</si>
  <si>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</si>
  <si>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</si>
  <si>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</si>
  <si>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</si>
  <si>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</si>
  <si>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</si>
  <si>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</si>
  <si>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</si>
  <si>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</si>
  <si>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</si>
  <si>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</si>
  <si>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</si>
  <si>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</si>
  <si>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</si>
  <si>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</si>
  <si>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</si>
  <si>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</si>
  <si>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</si>
  <si>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</si>
  <si>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</si>
  <si>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</si>
  <si>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</si>
  <si>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</si>
  <si>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</si>
  <si>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</si>
  <si>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</si>
  <si>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</si>
  <si>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</si>
  <si>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</si>
  <si>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</si>
  <si>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</si>
  <si>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</si>
  <si>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</si>
  <si>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</si>
  <si>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</si>
  <si>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</si>
  <si>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</si>
  <si>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</si>
  <si>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</si>
  <si>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</si>
  <si>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</si>
  <si>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</si>
  <si>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</si>
  <si>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</si>
  <si>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</si>
  <si>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</si>
  <si>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</si>
  <si>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</si>
  <si>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</si>
  <si>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</si>
  <si>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</si>
  <si>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</si>
  <si>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</si>
  <si>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</si>
  <si>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</si>
  <si>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</si>
  <si>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</si>
  <si>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</si>
  <si>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</si>
  <si>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</si>
  <si>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</si>
  <si>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</si>
  <si>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</si>
  <si>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</si>
  <si>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</si>
  <si>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</si>
  <si>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</si>
  <si>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</si>
  <si>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</si>
  <si>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</si>
  <si>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</si>
  <si>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</si>
  <si>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</si>
  <si>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</si>
  <si>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</si>
  <si>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</si>
  <si>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</si>
  <si>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</si>
  <si>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</si>
  <si>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</si>
  <si>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</si>
  <si>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</si>
  <si>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</si>
  <si>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</si>
  <si>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</si>
  <si>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</si>
  <si>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</si>
  <si>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</si>
  <si>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</si>
  <si>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</si>
  <si>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</si>
  <si>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</si>
  <si>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</si>
  <si>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</si>
  <si>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</si>
  <si>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</si>
  <si>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</si>
  <si>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</si>
  <si>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</si>
  <si>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</si>
  <si>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</si>
  <si>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</si>
  <si>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</si>
  <si>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</si>
  <si>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</si>
  <si>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</si>
  <si>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</si>
  <si>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</si>
  <si>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</si>
  <si>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</si>
  <si>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</si>
  <si>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</si>
  <si>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</si>
  <si>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</si>
  <si>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</si>
  <si>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</si>
  <si>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</si>
  <si>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</si>
  <si>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</si>
  <si>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</si>
  <si>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</si>
  <si>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</si>
  <si>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</si>
  <si>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</si>
  <si>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</si>
  <si>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</si>
  <si>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</si>
  <si>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</si>
  <si>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</si>
  <si>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</si>
  <si>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</si>
  <si>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</si>
  <si>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</si>
  <si>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</si>
  <si>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</si>
  <si>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</si>
  <si>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</si>
  <si>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</si>
  <si>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</si>
  <si>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</si>
  <si>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</si>
  <si>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</si>
  <si>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</si>
  <si>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</si>
  <si>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</si>
  <si>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</si>
  <si>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</si>
  <si>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</si>
  <si>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</si>
  <si>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</si>
  <si>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</si>
  <si>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</si>
  <si>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</si>
  <si>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</si>
  <si>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</si>
  <si>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</si>
  <si>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</si>
  <si>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</si>
  <si>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</si>
  <si>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</si>
  <si>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</si>
  <si>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</si>
  <si>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</si>
  <si>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</si>
  <si>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</si>
  <si>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</si>
  <si>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</si>
  <si>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</si>
  <si>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</si>
  <si>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</si>
  <si>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</si>
  <si>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</si>
  <si>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</si>
  <si>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</si>
  <si>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</si>
  <si>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</si>
  <si>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</si>
  <si>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</si>
  <si>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</si>
  <si>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</si>
  <si>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</si>
  <si>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</si>
  <si>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</si>
  <si>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</si>
  <si>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</si>
  <si>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</si>
  <si>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</si>
  <si>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</si>
  <si>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</si>
  <si>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</si>
  <si>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</si>
  <si>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</si>
  <si>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</si>
  <si>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</si>
  <si>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</si>
  <si>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</si>
  <si>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</si>
  <si>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</si>
  <si>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</si>
  <si>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</si>
  <si>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</si>
  <si>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</si>
  <si>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</si>
  <si>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</si>
  <si>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</si>
  <si>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</si>
  <si>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</si>
  <si>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</si>
  <si>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</si>
  <si>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</si>
  <si>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</si>
  <si>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</si>
  <si>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</si>
  <si>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</si>
  <si>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</si>
  <si>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</si>
  <si>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</si>
  <si>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</si>
  <si>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</si>
  <si>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</si>
  <si>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</si>
  <si>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</si>
  <si>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</si>
  <si>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</si>
  <si>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</si>
  <si>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</si>
  <si>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</si>
  <si>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</si>
  <si>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</si>
  <si>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</si>
  <si>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</si>
  <si>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</si>
  <si>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</si>
  <si>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</si>
  <si>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</si>
  <si>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</si>
  <si>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</si>
  <si>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</si>
  <si>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</si>
  <si>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</si>
  <si>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</si>
  <si>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</si>
  <si>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</si>
  <si>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</si>
  <si>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</si>
  <si>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</si>
  <si>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</si>
  <si>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</si>
  <si>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</si>
  <si>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</si>
  <si>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</si>
  <si>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</si>
  <si>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</si>
  <si>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</si>
  <si>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</si>
  <si>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</si>
  <si>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</si>
  <si>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</si>
  <si>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</si>
  <si>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</si>
  <si>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</si>
  <si>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</si>
  <si>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</si>
  <si>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</si>
  <si>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</si>
  <si>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</si>
  <si>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</si>
  <si>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</si>
  <si>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</si>
  <si>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</si>
  <si>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</si>
  <si>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</si>
  <si>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</si>
  <si>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</si>
  <si>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</si>
  <si>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</si>
  <si>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</si>
  <si>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</si>
  <si>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</si>
  <si>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</si>
  <si>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</si>
  <si>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</si>
  <si>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</si>
  <si>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</si>
  <si>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</si>
  <si>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</si>
  <si>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</si>
  <si>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</si>
  <si>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</si>
  <si>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</si>
  <si>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</si>
  <si>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</si>
  <si>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</si>
  <si>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</si>
  <si>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</si>
  <si>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</si>
  <si>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</si>
  <si>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</si>
  <si>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</si>
  <si>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</si>
  <si>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</si>
  <si>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</si>
  <si>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</si>
  <si>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</si>
  <si>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</si>
  <si>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</si>
  <si>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</si>
  <si>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</si>
  <si>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</si>
  <si>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</si>
  <si>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</si>
  <si>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</si>
  <si>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</si>
  <si>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</si>
  <si>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</si>
  <si>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</si>
  <si>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</si>
  <si>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</si>
  <si>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</si>
  <si>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</si>
  <si>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</si>
  <si>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</si>
  <si>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</si>
  <si>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</si>
  <si>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</si>
  <si>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</si>
  <si>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</si>
  <si>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</si>
  <si>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</si>
  <si>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</si>
  <si>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</si>
  <si>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</si>
  <si>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</si>
  <si>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</si>
  <si>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</si>
  <si>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</si>
  <si>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</si>
  <si>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</si>
  <si>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</si>
  <si>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</si>
  <si>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</si>
  <si>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</si>
  <si>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</si>
  <si>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</si>
  <si>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</si>
  <si>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</si>
  <si>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</si>
  <si>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</si>
  <si>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</si>
  <si>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</si>
  <si>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</si>
  <si>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</si>
  <si>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</si>
  <si>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</si>
  <si>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</si>
  <si>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</si>
  <si>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</si>
  <si>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</si>
  <si>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</si>
  <si>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</si>
  <si>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</si>
  <si>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</si>
  <si>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</si>
  <si>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</si>
  <si>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</si>
  <si>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</si>
  <si>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</si>
  <si>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</si>
  <si>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</si>
  <si>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</si>
  <si>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</si>
  <si>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</si>
  <si>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</si>
  <si>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</si>
  <si>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</si>
  <si>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</si>
  <si>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</si>
  <si>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</si>
  <si>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</si>
  <si>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</si>
  <si>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</si>
  <si>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</si>
  <si>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</si>
  <si>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</si>
  <si>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</si>
  <si>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</si>
  <si>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</si>
  <si>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</si>
  <si>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</si>
  <si>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</si>
  <si>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</si>
  <si>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</si>
  <si>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</si>
  <si>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</si>
  <si>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</si>
  <si>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</si>
  <si>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</si>
  <si>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</si>
  <si>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</si>
  <si>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</si>
  <si>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</si>
  <si>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</si>
  <si>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</si>
  <si>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</si>
  <si>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</si>
  <si>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</si>
  <si>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</si>
  <si>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</si>
  <si>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</si>
  <si>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</si>
  <si>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</si>
  <si>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</si>
  <si>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</si>
  <si>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</si>
  <si>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</si>
  <si>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</si>
  <si>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</si>
  <si>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</si>
  <si>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</si>
  <si>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</si>
  <si>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</si>
  <si>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</si>
  <si>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</si>
  <si>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</si>
  <si>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</si>
  <si>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</si>
  <si>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</si>
  <si>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</si>
  <si>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</si>
  <si>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</si>
  <si>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</si>
  <si>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</si>
  <si>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</si>
  <si>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</si>
  <si>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</si>
  <si>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</si>
  <si>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</si>
  <si>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</si>
  <si>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</si>
  <si>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</si>
  <si>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</si>
  <si>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</si>
  <si>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</si>
  <si>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</si>
  <si>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</si>
  <si>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</si>
  <si>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</si>
  <si>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</si>
  <si>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</si>
  <si>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</si>
  <si>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</si>
  <si>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</si>
  <si>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</si>
  <si>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</si>
  <si>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</si>
  <si>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</si>
  <si>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</si>
  <si>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</si>
  <si>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</si>
  <si>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</si>
  <si>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</si>
  <si>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</si>
  <si>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</si>
  <si>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</si>
  <si>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</si>
  <si>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</si>
  <si>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</si>
  <si>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</si>
  <si>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</si>
  <si>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</si>
  <si>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</si>
  <si>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</si>
  <si>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</si>
  <si>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</si>
  <si>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</si>
  <si>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</si>
  <si>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</si>
  <si>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</si>
  <si>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</si>
  <si>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</si>
  <si>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</si>
  <si>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</si>
  <si>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</si>
  <si>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</si>
  <si>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</si>
  <si>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</si>
  <si>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</si>
  <si>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</si>
  <si>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</si>
  <si>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</si>
  <si>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</si>
  <si>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</si>
  <si>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</si>
  <si>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</si>
  <si>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</si>
  <si>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</si>
  <si>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</si>
  <si>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</si>
  <si>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</si>
  <si>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</si>
  <si>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</si>
  <si>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</si>
  <si>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</si>
  <si>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</si>
  <si>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</si>
  <si>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</si>
  <si>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</si>
  <si>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</si>
  <si>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</si>
  <si>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</si>
  <si>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</si>
  <si>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</si>
  <si>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</si>
  <si>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</si>
  <si>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</si>
  <si>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</si>
  <si>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</si>
  <si>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</si>
  <si>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</si>
  <si>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</si>
  <si>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</si>
  <si>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</si>
  <si>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</si>
  <si>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</si>
  <si>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</si>
  <si>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</si>
  <si>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</si>
  <si>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</si>
  <si>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</si>
  <si>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</si>
  <si>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</si>
  <si>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</si>
  <si>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</si>
  <si>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</si>
  <si>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</si>
  <si>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</si>
  <si>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</si>
  <si>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</si>
  <si>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</si>
  <si>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</si>
  <si>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</si>
  <si>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</si>
  <si>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</si>
  <si>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</si>
  <si>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</si>
  <si>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</si>
  <si>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</si>
  <si>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</si>
  <si>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</si>
  <si>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</si>
  <si>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</si>
  <si>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</si>
  <si>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</si>
  <si>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</si>
  <si>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</si>
  <si>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</si>
  <si>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</si>
  <si>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</si>
  <si>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</si>
  <si>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</si>
  <si>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</si>
  <si>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</si>
  <si>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</si>
  <si>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</si>
  <si>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</si>
  <si>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</si>
  <si>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</si>
  <si>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</si>
  <si>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</si>
  <si>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</si>
  <si>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</si>
  <si>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</si>
  <si>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</si>
  <si>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</si>
  <si>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</si>
  <si>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</si>
  <si>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</si>
  <si>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</si>
  <si>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</si>
  <si>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</si>
  <si>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</si>
  <si>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</si>
  <si>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</si>
  <si>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</si>
  <si>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</si>
  <si>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</si>
  <si>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</si>
  <si>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</si>
  <si>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</si>
  <si>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</si>
  <si>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</si>
  <si>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</si>
  <si>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</si>
  <si>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</si>
  <si>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</si>
  <si>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</si>
  <si>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</si>
  <si>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</si>
  <si>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</si>
  <si>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</si>
  <si>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</si>
  <si>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</si>
  <si>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</si>
  <si>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</si>
  <si>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</si>
  <si>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</si>
  <si>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</si>
  <si>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</si>
  <si>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</si>
  <si>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</si>
  <si>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</si>
  <si>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</si>
  <si>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</si>
  <si>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</si>
  <si>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</si>
  <si>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</si>
  <si>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</si>
  <si>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</si>
  <si>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</si>
  <si>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</si>
  <si>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</si>
  <si>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</si>
  <si>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</si>
  <si>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</si>
  <si>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</si>
  <si>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</si>
  <si>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</si>
  <si>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</si>
  <si>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</si>
  <si>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</si>
  <si>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</si>
  <si>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</si>
  <si>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</si>
  <si>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</si>
  <si>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</si>
  <si>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</si>
  <si>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</si>
  <si>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</si>
  <si>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</si>
  <si>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</si>
  <si>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</si>
  <si>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</si>
  <si>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</si>
  <si>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</si>
  <si>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</si>
  <si>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</si>
  <si>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</si>
  <si>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</si>
  <si>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</si>
  <si>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</si>
  <si>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</si>
  <si>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</si>
  <si>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</si>
  <si>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</si>
  <si>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</si>
  <si>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</si>
  <si>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</si>
  <si>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</si>
  <si>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</si>
  <si>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</si>
  <si>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</si>
  <si>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</si>
  <si>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</si>
  <si>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</si>
  <si>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</si>
  <si>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</si>
  <si>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</si>
  <si>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</si>
  <si>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</si>
  <si>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</si>
  <si>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</si>
  <si>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</si>
  <si>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</si>
  <si>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</si>
  <si>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</si>
  <si>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</si>
  <si>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</si>
  <si>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</si>
  <si>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</si>
  <si>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</si>
  <si>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</si>
  <si>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</si>
  <si>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</si>
  <si>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</si>
  <si>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</si>
  <si>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</si>
  <si>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</si>
  <si>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</si>
  <si>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</si>
  <si>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</si>
  <si>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</si>
  <si>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</si>
  <si>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</si>
  <si>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</si>
  <si>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</si>
  <si>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</si>
  <si>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</si>
  <si>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</si>
  <si>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</si>
  <si>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</si>
  <si>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</si>
  <si>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</si>
  <si>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</si>
  <si>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</si>
  <si>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</si>
  <si>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</si>
  <si>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</si>
  <si>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</si>
  <si>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</si>
  <si>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</si>
  <si>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</si>
  <si>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</si>
  <si>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</si>
  <si>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</si>
  <si>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</si>
  <si>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</si>
  <si>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</si>
  <si>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</si>
  <si>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</si>
  <si>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</si>
  <si>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</si>
  <si>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</si>
  <si>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</si>
  <si>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</si>
  <si>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</si>
  <si>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</si>
  <si>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</si>
  <si>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</si>
  <si>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</si>
  <si>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</si>
  <si>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</si>
  <si>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</si>
  <si>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</si>
  <si>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</si>
  <si>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</si>
  <si>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</si>
  <si>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</si>
  <si>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</si>
  <si>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</si>
  <si>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</si>
  <si>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</si>
  <si>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</si>
  <si>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</si>
  <si>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</si>
  <si>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</si>
  <si>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</si>
  <si>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</si>
  <si>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</si>
  <si>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</si>
  <si>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</si>
  <si>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</si>
  <si>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</si>
  <si>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</si>
  <si>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</si>
  <si>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</si>
  <si>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</si>
  <si>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</si>
  <si>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</si>
  <si>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</si>
  <si>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</si>
  <si>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</si>
  <si>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</si>
  <si>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</si>
  <si>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</si>
  <si>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</si>
  <si>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</si>
  <si>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</si>
  <si>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</si>
  <si>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</si>
  <si>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</si>
  <si>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</si>
  <si>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</si>
  <si>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</si>
  <si>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</si>
  <si>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</si>
  <si>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</si>
  <si>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</si>
  <si>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</si>
  <si>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</si>
  <si>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</si>
  <si>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</si>
  <si>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</si>
  <si>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</si>
  <si>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</si>
  <si>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</si>
  <si>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</si>
  <si>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</si>
  <si>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</si>
  <si>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</si>
  <si>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</si>
  <si>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</si>
  <si>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</si>
  <si>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</si>
  <si>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</si>
  <si>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</si>
  <si>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</si>
  <si>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</si>
  <si>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</si>
  <si>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</si>
  <si>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</si>
  <si>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</si>
  <si>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</si>
  <si>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</si>
  <si>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</si>
  <si>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</si>
  <si>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</si>
  <si>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</si>
  <si>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</si>
  <si>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</si>
  <si>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</si>
  <si>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</si>
  <si>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</si>
  <si>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</si>
  <si>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</si>
  <si>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</si>
  <si>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</si>
  <si>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</si>
  <si>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</si>
  <si>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</si>
  <si>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</si>
  <si>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</si>
  <si>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</si>
  <si>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</si>
  <si>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</si>
  <si>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</si>
  <si>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</si>
  <si>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</si>
  <si>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</si>
  <si>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</si>
  <si>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</si>
  <si>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</si>
  <si>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</si>
  <si>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</si>
  <si>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</si>
  <si>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</si>
  <si>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</si>
  <si>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</si>
  <si>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</si>
  <si>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</si>
  <si>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</si>
  <si>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</si>
  <si>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</si>
  <si>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</si>
  <si>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</si>
  <si>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</si>
  <si>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</si>
  <si>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</si>
  <si>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</si>
  <si>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</si>
  <si>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</si>
  <si>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</si>
  <si>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</si>
  <si>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</si>
  <si>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</si>
  <si>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</si>
  <si>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</si>
  <si>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</si>
  <si>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</si>
  <si>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</si>
  <si>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</si>
  <si>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</si>
  <si>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</si>
  <si>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</si>
  <si>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</si>
  <si>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</si>
  <si>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</si>
  <si>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</si>
  <si>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</si>
  <si>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</si>
  <si>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</si>
  <si>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</si>
  <si>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</si>
  <si>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</si>
  <si>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</si>
  <si>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</si>
  <si>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</si>
  <si>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</si>
  <si>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</si>
  <si>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</si>
  <si>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</si>
  <si>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</si>
  <si>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</si>
  <si>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</si>
  <si>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</si>
  <si>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</si>
  <si>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</si>
  <si>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</si>
  <si>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</si>
  <si>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</si>
  <si>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</si>
  <si>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</si>
  <si>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</si>
  <si>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</si>
  <si>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</si>
  <si>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</si>
  <si>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</si>
  <si>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</si>
  <si>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</si>
  <si>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</si>
  <si>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</si>
  <si>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</si>
  <si>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</si>
  <si>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</si>
  <si>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</si>
  <si>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</si>
  <si>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</si>
  <si>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</si>
  <si>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</si>
  <si>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</si>
  <si>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</si>
  <si>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</si>
  <si>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</si>
  <si>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</si>
  <si>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</si>
  <si>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</si>
  <si>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</si>
  <si>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</si>
  <si>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</si>
  <si>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</si>
  <si>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</si>
  <si>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</si>
  <si>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</si>
  <si>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</si>
  <si>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</si>
  <si>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</si>
  <si>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</si>
  <si>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</si>
  <si>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</si>
  <si>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</si>
  <si>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</si>
  <si>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</si>
  <si>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</si>
  <si>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</si>
  <si>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</si>
  <si>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</si>
  <si>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</si>
  <si>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</si>
  <si>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</si>
  <si>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</si>
  <si>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</si>
  <si>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</si>
  <si>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</si>
  <si>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</si>
  <si>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</si>
  <si>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</si>
  <si>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</si>
  <si>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</si>
  <si>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</si>
  <si>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</si>
  <si>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</si>
  <si>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</si>
  <si>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</si>
  <si>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</si>
  <si>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</si>
  <si>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</si>
  <si>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</si>
  <si>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</si>
  <si>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</si>
  <si>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</si>
  <si>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</si>
  <si>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</si>
  <si>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</si>
  <si>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</si>
  <si>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</si>
  <si>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</si>
  <si>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</si>
  <si>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</si>
  <si>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</si>
  <si>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</si>
  <si>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</si>
  <si>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</si>
  <si>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</si>
  <si>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</si>
  <si>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</si>
  <si>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</si>
  <si>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</si>
  <si>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</si>
  <si>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</si>
  <si>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</si>
  <si>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</si>
  <si>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</si>
  <si>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</si>
  <si>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</si>
  <si>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</si>
  <si>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</si>
  <si>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</si>
  <si>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</si>
  <si>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</si>
  <si>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</si>
  <si>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</si>
  <si>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</si>
  <si>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</si>
  <si>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</si>
  <si>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</si>
  <si>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</si>
  <si>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</si>
  <si>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</si>
  <si>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</si>
  <si>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</si>
  <si>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</si>
  <si>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</si>
  <si>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</si>
  <si>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</si>
  <si>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</si>
  <si>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</si>
  <si>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</si>
  <si>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</si>
  <si>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</si>
  <si>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</si>
  <si>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</si>
  <si>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</si>
  <si>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</si>
  <si>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</si>
  <si>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</si>
  <si>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</si>
  <si>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</si>
  <si>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</si>
  <si>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</si>
  <si>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</si>
  <si>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</si>
  <si>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</si>
  <si>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</si>
  <si>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</si>
  <si>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</si>
  <si>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</si>
  <si>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</si>
  <si>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</si>
  <si>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</si>
  <si>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</si>
  <si>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</si>
  <si>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</si>
  <si>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</si>
  <si>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</si>
  <si>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</si>
  <si>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</si>
  <si>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</si>
  <si>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</si>
  <si>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</si>
  <si>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</si>
  <si>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</si>
  <si>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</si>
  <si>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</si>
  <si>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</si>
  <si>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</si>
  <si>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</si>
  <si>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</si>
  <si>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</si>
  <si>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</si>
  <si>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</si>
  <si>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</si>
  <si>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</si>
  <si>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</si>
  <si>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</si>
  <si>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</si>
  <si>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</si>
  <si>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</si>
  <si>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</si>
  <si>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</si>
  <si>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</si>
  <si>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</si>
  <si>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</si>
  <si>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</si>
  <si>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</si>
  <si>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</si>
  <si>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</si>
  <si>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</si>
  <si>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</si>
  <si>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</si>
  <si>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</si>
  <si>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</si>
  <si>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</si>
  <si>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</si>
  <si>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</si>
  <si>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</si>
  <si>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</si>
  <si>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</si>
  <si>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</si>
  <si>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</si>
  <si>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</si>
  <si>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</si>
  <si>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</si>
  <si>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</si>
  <si>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</si>
  <si>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</si>
  <si>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</si>
  <si>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</si>
  <si>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</si>
  <si>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</si>
  <si>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</si>
  <si>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</si>
  <si>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</si>
  <si>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</si>
  <si>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</si>
  <si>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</si>
  <si>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</si>
  <si>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</si>
  <si>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</si>
  <si>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</si>
  <si>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</si>
  <si>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</si>
  <si>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</si>
  <si>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</si>
  <si>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</si>
  <si>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</si>
  <si>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</si>
  <si>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</si>
  <si>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</si>
  <si>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</si>
  <si>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</si>
  <si>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</si>
  <si>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</si>
  <si>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</si>
  <si>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</si>
  <si>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</si>
  <si>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</si>
  <si>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</si>
  <si>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</si>
  <si>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</si>
  <si>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</si>
  <si>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</si>
  <si>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</si>
  <si>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</si>
  <si>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</si>
  <si>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</si>
  <si>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</si>
  <si>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</si>
  <si>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</si>
  <si>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</si>
  <si>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</si>
  <si>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</si>
  <si>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</si>
  <si>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</si>
  <si>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</si>
  <si>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</si>
  <si>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</si>
  <si>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</si>
  <si>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</si>
  <si>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</si>
  <si>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</si>
  <si>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</si>
  <si>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</si>
  <si>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</si>
  <si>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</si>
  <si>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</si>
  <si>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</si>
  <si>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</si>
  <si>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</si>
  <si>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</si>
  <si>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</si>
  <si>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</si>
  <si>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</si>
  <si>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</si>
  <si>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</si>
  <si>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</si>
  <si>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</si>
  <si>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</si>
  <si>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</si>
  <si>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</si>
  <si>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</si>
  <si>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</si>
  <si>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</si>
  <si>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</si>
  <si>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</si>
  <si>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</si>
  <si>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</si>
  <si>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</si>
  <si>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</si>
  <si>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</si>
  <si>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</si>
  <si>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</si>
  <si>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</si>
  <si>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</si>
  <si>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</si>
  <si>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</si>
  <si>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</si>
  <si>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</si>
  <si>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</si>
  <si>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</si>
  <si>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</si>
  <si>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</si>
  <si>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</si>
  <si>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</si>
  <si>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</si>
  <si>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</si>
  <si>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</si>
  <si>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</si>
  <si>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</si>
  <si>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</si>
  <si>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</si>
  <si>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</si>
  <si>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</si>
  <si>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</si>
  <si>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</si>
  <si>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</si>
  <si>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</si>
  <si>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</si>
  <si>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</si>
  <si>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</si>
  <si>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</si>
  <si>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</si>
  <si>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</si>
  <si>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</si>
  <si>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</si>
  <si>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</si>
  <si>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</si>
  <si>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</si>
  <si>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</si>
  <si>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</si>
  <si>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</si>
  <si>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</si>
  <si>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</si>
  <si>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</si>
  <si>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</si>
  <si>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</si>
  <si>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</si>
  <si>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</si>
  <si>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</si>
  <si>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</si>
  <si>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</si>
  <si>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</si>
  <si>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</si>
  <si>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</si>
  <si>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</si>
  <si>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</si>
  <si>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</si>
  <si>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</si>
  <si>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</si>
  <si>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</si>
  <si>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</si>
  <si>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</si>
  <si>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</si>
  <si>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</si>
  <si>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</si>
  <si>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</si>
  <si>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</si>
  <si>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</si>
  <si>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</si>
  <si>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</si>
  <si>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</si>
  <si>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</si>
  <si>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</si>
  <si>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</si>
  <si>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</si>
  <si>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</si>
  <si>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</si>
  <si>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</si>
  <si>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</si>
  <si>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</si>
  <si>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</si>
  <si>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</si>
  <si>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</si>
  <si>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</si>
  <si>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</si>
  <si>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</si>
  <si>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</si>
  <si>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</si>
  <si>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</si>
  <si>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</si>
  <si>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</si>
  <si>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</si>
  <si>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</si>
  <si>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</si>
  <si>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</si>
  <si>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</si>
  <si>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</si>
  <si>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</si>
  <si>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</si>
  <si>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</si>
  <si>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</si>
  <si>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</si>
  <si>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</si>
  <si>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</si>
  <si>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</si>
  <si>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</si>
  <si>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</si>
  <si>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</si>
  <si>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</si>
  <si>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</si>
  <si>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</si>
  <si>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</si>
  <si>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</si>
  <si>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</si>
  <si>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</si>
  <si>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</si>
  <si>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</si>
  <si>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</si>
  <si>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</si>
  <si>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</si>
  <si>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</si>
  <si>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</si>
  <si>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</si>
  <si>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</si>
  <si>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</si>
  <si>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</si>
  <si>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</si>
  <si>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</si>
  <si>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</si>
  <si>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</si>
  <si>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</si>
  <si>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</si>
  <si>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</si>
  <si>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</si>
  <si>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</si>
  <si>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</si>
  <si>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</si>
  <si>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</si>
  <si>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</si>
  <si>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</si>
  <si>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</si>
  <si>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</si>
  <si>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</si>
  <si>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</si>
  <si>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</si>
  <si>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</si>
  <si>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</si>
  <si>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</si>
  <si>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</si>
  <si>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</si>
  <si>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</si>
  <si>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</si>
  <si>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</si>
  <si>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</si>
  <si>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</si>
  <si>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</si>
  <si>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</si>
  <si>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</si>
  <si>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</si>
  <si>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</si>
  <si>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</si>
  <si>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</si>
  <si>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</si>
  <si>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</si>
  <si>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</si>
  <si>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</si>
  <si>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</si>
  <si>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</si>
  <si>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</si>
  <si>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</si>
  <si>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</si>
  <si>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</si>
  <si>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</si>
  <si>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</si>
  <si>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</si>
  <si>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</si>
  <si>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</si>
  <si>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</si>
  <si>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</si>
  <si>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</si>
  <si>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</si>
  <si>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</si>
  <si>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</si>
  <si>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</si>
  <si>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</si>
  <si>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</si>
  <si>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</si>
  <si>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</si>
  <si>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</si>
  <si>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</si>
  <si>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</si>
  <si>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</si>
  <si>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</si>
  <si>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</si>
  <si>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</si>
  <si>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</si>
  <si>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</si>
  <si>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</si>
  <si>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</si>
  <si>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</si>
  <si>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</si>
  <si>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</si>
  <si>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</si>
  <si>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</si>
  <si>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</si>
  <si>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</si>
  <si>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</si>
  <si>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</si>
  <si>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</si>
  <si>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</si>
  <si>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</si>
  <si>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</si>
  <si>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</si>
  <si>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</si>
  <si>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</si>
  <si>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</si>
  <si>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</si>
  <si>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</si>
  <si>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</si>
  <si>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</si>
  <si>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</si>
  <si>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</si>
  <si>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</si>
  <si>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</si>
  <si>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</si>
  <si>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</si>
  <si>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</si>
  <si>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</si>
  <si>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</si>
  <si>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</si>
  <si>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</si>
  <si>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</si>
  <si>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</si>
  <si>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</si>
  <si>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</si>
  <si>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</si>
  <si>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</si>
  <si>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</si>
  <si>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</si>
  <si>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</si>
  <si>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</si>
  <si>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</si>
  <si>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</si>
  <si>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</si>
  <si>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</si>
  <si>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</si>
  <si>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</si>
  <si>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</si>
  <si>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</si>
  <si>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</si>
  <si>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</si>
  <si>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</si>
  <si>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</si>
  <si>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</si>
  <si>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</si>
  <si>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</si>
  <si>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</si>
  <si>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</si>
  <si>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</si>
  <si>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</si>
  <si>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</si>
  <si>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</si>
  <si>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</si>
  <si>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</si>
  <si>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</si>
  <si>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</si>
  <si>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</si>
  <si>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</si>
  <si>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</si>
  <si>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</si>
  <si>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</si>
  <si>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</si>
  <si>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</si>
  <si>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</si>
  <si>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</si>
  <si>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</si>
  <si>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</si>
  <si>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</si>
  <si>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</si>
  <si>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</si>
  <si>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</si>
  <si>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</si>
  <si>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</si>
  <si>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</si>
  <si>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</si>
  <si>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</si>
  <si>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</si>
  <si>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</si>
  <si>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</si>
  <si>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</si>
  <si>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</si>
  <si>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</si>
  <si>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</si>
  <si>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</si>
  <si>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</si>
  <si>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</si>
  <si>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</si>
  <si>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</si>
  <si>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</si>
  <si>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</si>
  <si>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</si>
  <si>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</si>
  <si>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</si>
  <si>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</si>
  <si>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</si>
  <si>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</si>
  <si>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</si>
  <si>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</si>
  <si>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</si>
  <si>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</si>
  <si>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</si>
  <si>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</si>
  <si>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</si>
  <si>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</si>
  <si>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</si>
  <si>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</si>
  <si>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</si>
  <si>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</si>
  <si>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</si>
  <si>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</si>
  <si>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</si>
  <si>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</si>
  <si>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</si>
  <si>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</si>
  <si>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</si>
  <si>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</si>
  <si>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</si>
  <si>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</si>
  <si>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</si>
  <si>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</si>
  <si>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</si>
  <si>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</si>
  <si>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</si>
  <si>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</si>
  <si>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</si>
  <si>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</si>
  <si>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</si>
  <si>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</si>
  <si>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</si>
  <si>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</si>
  <si>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</si>
  <si>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</si>
  <si>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</si>
  <si>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</si>
  <si>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</si>
  <si>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</si>
  <si>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</si>
  <si>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</si>
  <si>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</si>
  <si>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</si>
  <si>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</si>
  <si>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</si>
  <si>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</si>
  <si>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</si>
  <si>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</si>
  <si>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</si>
  <si>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</si>
  <si>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</si>
  <si>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</si>
  <si>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</si>
  <si>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</si>
  <si>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</si>
  <si>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</si>
  <si>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</si>
  <si>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</si>
  <si>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</si>
  <si>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</si>
  <si>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</si>
  <si>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</si>
  <si>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</si>
  <si>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</si>
  <si>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</si>
  <si>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</si>
  <si>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</si>
  <si>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</si>
  <si>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</si>
  <si>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</si>
  <si>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</si>
  <si>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</si>
  <si>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</si>
  <si>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</si>
  <si>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</si>
  <si>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</si>
  <si>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</si>
  <si>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</si>
  <si>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</si>
  <si>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</si>
  <si>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</si>
  <si>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</si>
  <si>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</si>
  <si>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</si>
  <si>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</si>
  <si>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</si>
  <si>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</si>
  <si>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</si>
  <si>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</si>
  <si>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</si>
  <si>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</si>
  <si>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</si>
  <si>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</si>
  <si>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</si>
  <si>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</si>
  <si>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</si>
  <si>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</si>
  <si>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</si>
  <si>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</si>
  <si>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</si>
  <si>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</si>
  <si>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</si>
  <si>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</si>
  <si>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</si>
  <si>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</si>
  <si>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</si>
  <si>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</si>
  <si>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</si>
  <si>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</si>
  <si>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</si>
  <si>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</si>
  <si>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</si>
  <si>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</si>
  <si>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</si>
  <si>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</si>
  <si>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</si>
  <si>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</si>
  <si>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</si>
  <si>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</si>
  <si>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</si>
  <si>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</si>
  <si>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</si>
  <si>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</si>
  <si>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</si>
  <si>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</si>
  <si>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</si>
  <si>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</si>
  <si>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</si>
  <si>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</si>
  <si>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</si>
  <si>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</si>
  <si>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</si>
  <si>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</si>
  <si>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</si>
  <si>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</si>
  <si>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</si>
  <si>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</si>
  <si>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</si>
  <si>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</si>
  <si>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</si>
  <si>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</si>
  <si>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</si>
  <si>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</si>
  <si>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</si>
  <si>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</si>
  <si>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</si>
  <si>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</si>
  <si>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</si>
  <si>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</si>
  <si>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</si>
  <si>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</si>
  <si>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</si>
  <si>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</si>
  <si>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</si>
  <si>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</si>
  <si>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</si>
  <si>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</si>
  <si>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</si>
  <si>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</si>
  <si>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</si>
  <si>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</si>
  <si>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</si>
  <si>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</si>
  <si>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</si>
  <si>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</si>
  <si>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</si>
  <si>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</si>
  <si>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</si>
  <si>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</si>
  <si>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</si>
  <si>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</si>
  <si>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</si>
  <si>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</si>
  <si>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</si>
  <si>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</si>
  <si>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</si>
  <si>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</si>
  <si>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</si>
  <si>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</si>
  <si>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</si>
  <si>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</si>
  <si>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</si>
  <si>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</si>
  <si>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</si>
  <si>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</si>
  <si>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</si>
  <si>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</si>
  <si>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</si>
  <si>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</si>
  <si>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</si>
  <si>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</si>
  <si>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</si>
  <si>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</si>
  <si>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</si>
  <si>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</si>
  <si>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</si>
  <si>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</si>
  <si>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</si>
  <si>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</si>
  <si>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</si>
  <si>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</si>
  <si>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</si>
  <si>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</si>
  <si>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</si>
  <si>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</si>
  <si>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</si>
  <si>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</si>
  <si>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</si>
  <si>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</si>
  <si>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</si>
  <si>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</si>
  <si>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</si>
  <si>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</si>
  <si>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</si>
  <si>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</si>
  <si>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</si>
  <si>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</si>
  <si>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</si>
  <si>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</si>
  <si>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</si>
  <si>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</si>
  <si>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</si>
  <si>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</si>
  <si>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</si>
  <si>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</si>
  <si>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</si>
  <si>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</si>
  <si>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</si>
  <si>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</si>
  <si>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</si>
  <si>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</si>
  <si>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</si>
  <si>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</si>
  <si>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</si>
  <si>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</si>
  <si>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</si>
  <si>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</si>
  <si>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</si>
  <si>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</si>
  <si>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</si>
  <si>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</si>
  <si>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</si>
  <si>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</si>
  <si>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</si>
  <si>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</si>
  <si>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</si>
  <si>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</si>
  <si>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</si>
  <si>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</si>
  <si>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</si>
  <si>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</si>
  <si>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</si>
  <si>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</si>
  <si>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</si>
  <si>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</si>
  <si>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</si>
  <si>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</si>
  <si>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</si>
  <si>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</si>
  <si>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</si>
  <si>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</si>
  <si>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</si>
  <si>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</si>
  <si>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</si>
  <si>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</si>
  <si>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</si>
  <si>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</si>
  <si>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</si>
  <si>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</si>
  <si>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</si>
  <si>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</si>
  <si>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</si>
  <si>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</si>
  <si>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</si>
  <si>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</si>
  <si>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</si>
  <si>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</si>
  <si>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</si>
  <si>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</si>
  <si>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</si>
  <si>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</si>
  <si>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</si>
  <si>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</si>
  <si>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</si>
  <si>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</si>
  <si>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</si>
  <si>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</si>
  <si>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</si>
  <si>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</si>
  <si>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</si>
  <si>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</si>
  <si>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</si>
  <si>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</si>
  <si>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</si>
  <si>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</si>
  <si>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</si>
  <si>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</si>
  <si>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</si>
  <si>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</si>
  <si>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</si>
  <si>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</si>
  <si>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</si>
  <si>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</si>
  <si>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</si>
  <si>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</si>
  <si>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</si>
  <si>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</si>
  <si>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</si>
  <si>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</si>
  <si>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</si>
  <si>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</si>
  <si>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</si>
  <si>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</si>
  <si>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</si>
  <si>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</si>
  <si>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</si>
  <si>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</si>
  <si>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</si>
  <si>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</si>
  <si>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</si>
  <si>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</si>
  <si>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</si>
  <si>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</si>
  <si>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</si>
  <si>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</si>
  <si>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</si>
  <si>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</si>
  <si>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</si>
  <si>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</si>
  <si>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</si>
  <si>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</si>
  <si>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</si>
  <si>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</si>
  <si>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</si>
  <si>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</si>
  <si>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</si>
  <si>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</si>
  <si>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</si>
  <si>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</si>
  <si>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</si>
  <si>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</si>
  <si>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</si>
  <si>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</si>
  <si>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</si>
  <si>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</si>
  <si>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</si>
  <si>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</si>
  <si>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</si>
  <si>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</si>
  <si>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</si>
  <si>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</si>
  <si>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</si>
  <si>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</si>
  <si>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</si>
  <si>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</si>
  <si>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</si>
  <si>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</si>
  <si>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</si>
  <si>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</si>
  <si>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</si>
  <si>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</si>
  <si>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</si>
  <si>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</si>
  <si>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</si>
  <si>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</si>
  <si>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</si>
  <si>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</si>
  <si>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</si>
  <si>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</si>
  <si>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</si>
  <si>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</si>
  <si>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</si>
  <si>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</si>
  <si>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</si>
  <si>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</si>
  <si>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</si>
  <si>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</si>
  <si>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</si>
  <si>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</si>
  <si>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</si>
  <si>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</si>
  <si>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</si>
  <si>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</si>
  <si>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</si>
  <si>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</si>
  <si>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</si>
  <si>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</si>
  <si>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</si>
  <si>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</si>
  <si>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</si>
  <si>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</si>
  <si>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</si>
  <si>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</si>
  <si>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</si>
  <si>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</si>
  <si>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</si>
  <si>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</si>
  <si>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</si>
  <si>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</si>
  <si>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</si>
  <si>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</si>
  <si>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</si>
  <si>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</si>
  <si>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</si>
  <si>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</si>
  <si>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</si>
  <si>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</si>
  <si>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</si>
  <si>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</si>
  <si>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</si>
  <si>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</si>
  <si>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</si>
  <si>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</si>
  <si>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</si>
  <si>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</si>
  <si>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</si>
  <si>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</si>
  <si>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</si>
  <si>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</si>
  <si>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</si>
  <si>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</si>
  <si>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</si>
  <si>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</si>
  <si>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</si>
  <si>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</si>
  <si>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</si>
  <si>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</si>
  <si>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</si>
  <si>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</si>
  <si>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</si>
  <si>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</si>
  <si>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</si>
  <si>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</si>
  <si>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</si>
  <si>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</si>
  <si>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</si>
  <si>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</si>
  <si>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</si>
  <si>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</si>
  <si>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</si>
  <si>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</si>
  <si>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</si>
  <si>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</si>
  <si>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</si>
  <si>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</si>
  <si>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</si>
  <si>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</si>
  <si>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</si>
  <si>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</si>
  <si>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</si>
  <si>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</si>
  <si>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</si>
  <si>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</si>
  <si>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</si>
  <si>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</si>
  <si>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</si>
  <si>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</si>
  <si>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</si>
  <si>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</si>
  <si>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</si>
  <si>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</si>
  <si>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</si>
  <si>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</si>
  <si>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</si>
  <si>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</si>
  <si>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</si>
  <si>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</si>
  <si>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</si>
  <si>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</si>
  <si>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</si>
  <si>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</si>
  <si>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</si>
  <si>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</si>
  <si>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</si>
  <si>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</si>
  <si>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</si>
  <si>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</si>
  <si>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</si>
  <si>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</si>
  <si>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</si>
  <si>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</si>
  <si>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</si>
  <si>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</si>
  <si>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</si>
  <si>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</si>
  <si>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</si>
  <si>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</si>
  <si>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</si>
  <si>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</si>
  <si>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</si>
  <si>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</si>
  <si>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</si>
  <si>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</si>
  <si>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</si>
  <si>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</si>
  <si>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</si>
  <si>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</si>
  <si>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</si>
  <si>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</si>
  <si>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</si>
  <si>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</si>
  <si>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</si>
  <si>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</si>
  <si>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</si>
  <si>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</si>
  <si>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</si>
  <si>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</si>
  <si>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</si>
  <si>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</si>
  <si>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</si>
  <si>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</si>
  <si>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</si>
  <si>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</si>
  <si>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</si>
  <si>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</si>
  <si>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</si>
  <si>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</si>
  <si>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</si>
  <si>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</si>
  <si>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</si>
  <si>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</si>
  <si>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</si>
  <si>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</si>
  <si>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</si>
  <si>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</si>
  <si>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</si>
  <si>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</si>
  <si>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</si>
  <si>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</si>
  <si>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</si>
  <si>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</si>
  <si>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</si>
  <si>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</si>
  <si>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</si>
  <si>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</si>
  <si>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</si>
  <si>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</si>
  <si>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</si>
  <si>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</si>
  <si>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</si>
  <si>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</si>
  <si>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</si>
  <si>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</si>
  <si>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</si>
  <si>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</si>
  <si>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</si>
  <si>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</si>
  <si>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</si>
  <si>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</si>
  <si>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</si>
  <si>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</si>
  <si>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</si>
  <si>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</si>
  <si>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</si>
  <si>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</si>
  <si>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</si>
  <si>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</si>
  <si>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</si>
  <si>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</si>
  <si>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</si>
  <si>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</si>
  <si>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</si>
  <si>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</si>
  <si>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</si>
  <si>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</si>
  <si>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</si>
  <si>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</si>
  <si>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</si>
  <si>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</si>
  <si>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</si>
  <si>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</si>
  <si>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</si>
  <si>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</si>
  <si>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</si>
  <si>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</si>
  <si>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</si>
  <si>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</si>
  <si>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</si>
  <si>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</si>
  <si>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</si>
  <si>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</si>
  <si>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</si>
  <si>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</si>
  <si>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</si>
  <si>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</si>
  <si>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</si>
  <si>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</si>
  <si>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</si>
  <si>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</si>
  <si>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</si>
  <si>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</si>
  <si>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</si>
  <si>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</si>
  <si>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</si>
  <si>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</si>
  <si>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</si>
  <si>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</si>
  <si>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</si>
  <si>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</si>
  <si>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</si>
  <si>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</si>
  <si>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</si>
  <si>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</si>
  <si>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</si>
  <si>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</si>
  <si>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</si>
  <si>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</si>
  <si>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</si>
  <si>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</si>
  <si>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</si>
  <si>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</si>
  <si>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</si>
  <si>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</si>
  <si>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</si>
  <si>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</si>
  <si>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</si>
  <si>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</si>
  <si>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</si>
  <si>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</si>
  <si>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</si>
  <si>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</si>
  <si>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</si>
  <si>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</si>
  <si>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</si>
  <si>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</si>
  <si>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</si>
  <si>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</si>
  <si>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</si>
  <si>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</si>
  <si>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</si>
  <si>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</si>
  <si>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</si>
  <si>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</si>
  <si>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</si>
  <si>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</si>
  <si>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</si>
  <si>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</si>
  <si>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</si>
  <si>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</si>
  <si>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</si>
  <si>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</si>
  <si>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</si>
  <si>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</si>
  <si>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</si>
  <si>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</si>
  <si>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</si>
  <si>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</si>
  <si>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</si>
  <si>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</si>
  <si>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</si>
  <si>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</si>
  <si>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</si>
  <si>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</si>
  <si>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</si>
  <si>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</si>
  <si>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</si>
  <si>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</si>
  <si>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</si>
  <si>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</si>
  <si>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</si>
  <si>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</si>
  <si>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</si>
  <si>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</si>
  <si>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</si>
  <si>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</si>
  <si>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</si>
  <si>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</si>
  <si>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</si>
  <si>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</si>
  <si>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</si>
  <si>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</si>
  <si>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</si>
  <si>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</si>
  <si>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</si>
  <si>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</si>
  <si>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</si>
  <si>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</si>
  <si>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</si>
  <si>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</si>
  <si>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</si>
  <si>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</si>
  <si>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</si>
  <si>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</si>
  <si>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</si>
  <si>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</si>
  <si>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</si>
  <si>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</si>
  <si>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</si>
  <si>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</si>
  <si>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</si>
  <si>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</si>
  <si>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</si>
  <si>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</si>
  <si>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</si>
  <si>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</si>
  <si>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</si>
  <si>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</si>
  <si>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</si>
  <si>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</si>
  <si>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</si>
  <si>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</si>
  <si>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</si>
  <si>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</si>
  <si>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</si>
  <si>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</si>
  <si>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</si>
  <si>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</si>
  <si>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</si>
  <si>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</si>
  <si>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</si>
  <si>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</si>
  <si>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</si>
  <si>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</si>
  <si>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</si>
  <si>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</si>
  <si>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</si>
  <si>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</si>
  <si>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</si>
  <si>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</si>
  <si>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</si>
  <si>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</si>
  <si>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</si>
  <si>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</si>
  <si>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</si>
  <si>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</si>
  <si>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</si>
  <si>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</si>
  <si>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</si>
  <si>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</si>
  <si>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</si>
  <si>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</si>
  <si>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</si>
  <si>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</si>
  <si>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</si>
  <si>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</si>
  <si>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</si>
  <si>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</si>
  <si>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</si>
  <si>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</si>
  <si>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</si>
  <si>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</si>
  <si>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</si>
  <si>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</si>
  <si>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</si>
  <si>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</si>
  <si>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</si>
  <si>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</si>
  <si>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</si>
  <si>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</si>
  <si>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</si>
  <si>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</si>
  <si>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</si>
  <si>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</si>
  <si>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</si>
  <si>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</si>
  <si>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</si>
  <si>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</si>
  <si>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</si>
  <si>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</si>
  <si>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</si>
  <si>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</si>
  <si>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</si>
  <si>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</si>
  <si>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</si>
  <si>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</si>
  <si>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</si>
  <si>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</si>
  <si>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</si>
  <si>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</si>
  <si>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</si>
  <si>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</si>
  <si>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</si>
  <si>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</si>
  <si>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</si>
  <si>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</si>
  <si>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</si>
  <si>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</si>
  <si>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</si>
  <si>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</si>
  <si>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</si>
  <si>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</si>
  <si>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</si>
  <si>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</si>
  <si>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</si>
  <si>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</si>
  <si>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</si>
  <si>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</si>
  <si>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</si>
  <si>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</si>
  <si>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</si>
  <si>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</si>
  <si>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</si>
  <si>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</si>
  <si>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</si>
  <si>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</si>
  <si>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</si>
  <si>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</si>
  <si>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</si>
  <si>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</si>
  <si>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</si>
  <si>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</si>
  <si>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</si>
  <si>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</si>
  <si>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</si>
  <si>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</si>
  <si>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</si>
  <si>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</si>
  <si>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</si>
  <si>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</si>
  <si>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</si>
  <si>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</si>
  <si>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</si>
  <si>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</si>
  <si>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</si>
  <si>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</si>
  <si>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</si>
  <si>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</si>
  <si>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</si>
  <si>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</si>
  <si>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</si>
  <si>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</si>
  <si>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</si>
  <si>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</si>
  <si>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</si>
  <si>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</si>
  <si>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</si>
  <si>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</si>
  <si>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</si>
  <si>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</si>
  <si>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</si>
  <si>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</si>
  <si>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</si>
  <si>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</si>
  <si>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</si>
  <si>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</si>
  <si>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</si>
  <si>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</si>
  <si>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</si>
  <si>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</si>
  <si>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</si>
  <si>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</si>
  <si>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</si>
  <si>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</si>
  <si>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</si>
  <si>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</si>
  <si>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</si>
  <si>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</si>
  <si>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</si>
  <si>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</si>
  <si>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</si>
  <si>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</si>
  <si>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</si>
  <si>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</si>
  <si>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</si>
  <si>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</si>
  <si>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</si>
  <si>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</si>
  <si>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</si>
  <si>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</si>
  <si>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</si>
  <si>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</si>
  <si>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</si>
  <si>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</si>
  <si>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</si>
  <si>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</si>
  <si>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</si>
  <si>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</si>
  <si>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</si>
  <si>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</si>
  <si>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</si>
  <si>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</si>
  <si>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</si>
  <si>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</si>
  <si>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</si>
  <si>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</si>
  <si>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</si>
  <si>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</si>
  <si>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</si>
  <si>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</si>
  <si>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</si>
  <si>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</si>
  <si>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</si>
  <si>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</si>
  <si>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</si>
  <si>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</si>
  <si>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</si>
  <si>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</si>
  <si>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</si>
  <si>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</si>
  <si>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</si>
  <si>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</si>
  <si>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</si>
  <si>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</si>
  <si>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</si>
  <si>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</si>
  <si>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</si>
  <si>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</si>
  <si>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</si>
  <si>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</si>
  <si>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</si>
  <si>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</si>
  <si>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</si>
  <si>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</si>
  <si>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</si>
  <si>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</si>
  <si>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</si>
  <si>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</si>
  <si>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</si>
  <si>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</si>
  <si>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</si>
  <si>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</si>
  <si>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</si>
  <si>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</si>
  <si>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</si>
  <si>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</si>
  <si>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</si>
  <si>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</si>
  <si>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</si>
  <si>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</si>
  <si>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</si>
  <si>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</si>
  <si>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</si>
  <si>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</si>
  <si>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</si>
  <si>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</si>
  <si>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</si>
  <si>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</si>
  <si>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</si>
  <si>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</si>
  <si>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</si>
  <si>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</si>
  <si>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</si>
  <si>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</si>
  <si>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</si>
  <si>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</si>
  <si>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</si>
  <si>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</si>
  <si>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</si>
  <si>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</si>
  <si>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</si>
  <si>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</si>
  <si>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</si>
  <si>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</si>
  <si>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</si>
  <si>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</si>
  <si>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</si>
  <si>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</si>
  <si>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</si>
  <si>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</si>
  <si>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</si>
  <si>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</si>
  <si>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</si>
  <si>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</si>
  <si>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</si>
  <si>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</si>
  <si>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</si>
  <si>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</si>
  <si>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</si>
  <si>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</si>
  <si>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</si>
  <si>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</si>
  <si>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</si>
  <si>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</si>
  <si>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</si>
  <si>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</si>
  <si>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</si>
  <si>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</si>
  <si>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</si>
  <si>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</si>
  <si>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</si>
  <si>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</si>
  <si>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</si>
  <si>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</si>
  <si>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</si>
  <si>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</si>
  <si>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</si>
  <si>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</si>
  <si>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</si>
  <si>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</si>
  <si>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</si>
  <si>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</si>
  <si>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</si>
  <si>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</si>
  <si>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</si>
  <si>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</si>
  <si>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</si>
  <si>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</si>
  <si>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</si>
  <si>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</si>
  <si>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</si>
  <si>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</si>
  <si>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</si>
  <si>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</si>
  <si>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</si>
  <si>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</si>
  <si>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</si>
  <si>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</si>
  <si>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</si>
  <si>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</si>
  <si>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</si>
  <si>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</si>
  <si>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</si>
  <si>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</si>
  <si>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</si>
  <si>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</si>
  <si>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</si>
  <si>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</si>
  <si>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</si>
  <si>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</si>
  <si>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</si>
  <si>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</si>
  <si>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</si>
  <si>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</si>
  <si>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</si>
  <si>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</si>
  <si>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</si>
  <si>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</si>
  <si>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</si>
  <si>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</si>
  <si>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</si>
  <si>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</si>
  <si>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</si>
  <si>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</si>
  <si>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</si>
  <si>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</si>
  <si>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</si>
  <si>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</si>
  <si>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</si>
  <si>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</si>
  <si>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</si>
  <si>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</si>
  <si>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</si>
  <si>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</si>
  <si>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</si>
  <si>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</si>
  <si>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</si>
  <si>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</si>
  <si>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</si>
  <si>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</si>
  <si>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</si>
  <si>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</si>
  <si>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</si>
  <si>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</si>
  <si>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</si>
  <si>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</si>
  <si>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</si>
  <si>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</si>
  <si>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</si>
  <si>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</si>
  <si>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</si>
  <si>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</si>
  <si>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</si>
  <si>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</si>
  <si>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</si>
  <si>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</si>
  <si>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</si>
  <si>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</si>
  <si>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</si>
  <si>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</si>
  <si>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</si>
  <si>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</si>
  <si>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</si>
  <si>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</si>
  <si>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</si>
  <si>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</si>
  <si>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</si>
  <si>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</si>
  <si>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</si>
  <si>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</si>
  <si>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</si>
  <si>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</si>
  <si>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</si>
  <si>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</si>
  <si>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</si>
  <si>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</si>
  <si>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</si>
  <si>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</si>
  <si>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</si>
  <si>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</si>
  <si>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</si>
  <si>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</si>
  <si>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</si>
  <si>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</si>
  <si>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</si>
  <si>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</si>
  <si>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</si>
  <si>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</si>
  <si>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</si>
  <si>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</si>
  <si>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</si>
  <si>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</si>
  <si>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</si>
  <si>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</si>
  <si>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</si>
  <si>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</si>
  <si>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</si>
  <si>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</si>
  <si>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</si>
  <si>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</si>
  <si>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</si>
  <si>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</si>
  <si>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</si>
  <si>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</si>
  <si>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</si>
  <si>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</si>
  <si>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</si>
  <si>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</si>
  <si>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</si>
  <si>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</si>
  <si>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</si>
  <si>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</si>
  <si>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</si>
  <si>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</si>
  <si>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</si>
  <si>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</si>
  <si>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</si>
  <si>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</si>
  <si>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</si>
  <si>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</si>
  <si>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</si>
  <si>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</si>
  <si>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</si>
  <si>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</si>
  <si>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</si>
  <si>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</si>
  <si>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</si>
  <si>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</si>
  <si>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</si>
  <si>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</si>
  <si>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</si>
  <si>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</si>
  <si>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</si>
  <si>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</si>
  <si>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</si>
  <si>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</si>
  <si>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</si>
  <si>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</si>
  <si>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</si>
  <si>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</si>
  <si>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</si>
  <si>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</si>
  <si>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</si>
  <si>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</si>
  <si>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</si>
  <si>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</si>
  <si>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</si>
  <si>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</si>
  <si>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</si>
  <si>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</si>
  <si>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</si>
  <si>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</si>
  <si>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</si>
  <si>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</si>
  <si>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</si>
  <si>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</si>
  <si>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</si>
  <si>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</si>
  <si>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</si>
  <si>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</si>
  <si>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</si>
  <si>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</si>
  <si>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</si>
  <si>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</si>
  <si>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</si>
  <si>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</si>
  <si>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</si>
  <si>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</si>
  <si>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</si>
  <si>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</si>
  <si>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</si>
  <si>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</si>
  <si>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</si>
  <si>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</si>
  <si>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</si>
  <si>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</si>
  <si>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</si>
  <si>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</si>
  <si>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</si>
  <si>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</si>
  <si>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</si>
  <si>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</si>
  <si>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</si>
  <si>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</si>
  <si>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</si>
  <si>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</si>
  <si>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</si>
  <si>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</si>
  <si>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</si>
  <si>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</si>
  <si>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</si>
  <si>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</si>
  <si>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</si>
  <si>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</si>
  <si>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</si>
  <si>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</si>
  <si>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</si>
  <si>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</si>
  <si>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</si>
  <si>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</si>
  <si>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</si>
  <si>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</si>
  <si>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</si>
  <si>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</si>
  <si>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</si>
  <si>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</si>
  <si>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</si>
  <si>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</si>
  <si>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</si>
  <si>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</si>
  <si>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</si>
  <si>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</si>
  <si>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</si>
  <si>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</si>
  <si>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</si>
  <si>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</si>
  <si>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</si>
  <si>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</si>
  <si>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</si>
  <si>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</si>
  <si>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</si>
  <si>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</si>
  <si>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</si>
  <si>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</si>
  <si>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</si>
  <si>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</si>
  <si>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</si>
  <si>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</si>
  <si>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</si>
  <si>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</si>
  <si>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</si>
  <si>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</si>
  <si>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</si>
  <si>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</si>
  <si>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</si>
  <si>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</si>
  <si>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</si>
  <si>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</si>
  <si>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</si>
  <si>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</si>
  <si>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</si>
  <si>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</si>
  <si>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</si>
  <si>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</si>
  <si>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</si>
  <si>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</si>
  <si>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</si>
  <si>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</si>
  <si>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</si>
  <si>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</si>
  <si>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</si>
  <si>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</si>
  <si>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</si>
  <si>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</si>
  <si>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</si>
  <si>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</si>
  <si>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</si>
  <si>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</si>
  <si>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</si>
  <si>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</si>
  <si>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</si>
  <si>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</si>
  <si>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</si>
  <si>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</si>
  <si>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</si>
  <si>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</si>
  <si>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</si>
  <si>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</si>
  <si>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</si>
  <si>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</si>
  <si>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</si>
  <si>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</si>
  <si>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</si>
  <si>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</si>
  <si>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</si>
  <si>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</si>
  <si>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</si>
  <si>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</si>
  <si>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</si>
  <si>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</si>
  <si>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</si>
  <si>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</si>
  <si>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</si>
  <si>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</si>
  <si>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</si>
  <si>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</si>
  <si>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</si>
  <si>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</si>
  <si>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</si>
  <si>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</si>
  <si>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</si>
  <si>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</si>
  <si>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</si>
  <si>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</si>
  <si>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</si>
  <si>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</si>
  <si>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</si>
  <si>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</si>
  <si>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</si>
  <si>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</si>
  <si>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</si>
  <si>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</si>
  <si>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</si>
  <si>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</si>
  <si>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</si>
  <si>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</si>
  <si>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</si>
  <si>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</si>
  <si>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</si>
  <si>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</si>
  <si>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</si>
  <si>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</si>
  <si>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</si>
  <si>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</si>
  <si>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</si>
  <si>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</si>
  <si>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</si>
  <si>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</si>
  <si>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</si>
  <si>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</si>
  <si>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</si>
  <si>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</si>
  <si>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</si>
  <si>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</si>
  <si>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</si>
  <si>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</si>
  <si>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</si>
  <si>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</si>
  <si>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</si>
  <si>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</si>
  <si>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</si>
  <si>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</si>
  <si>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</si>
  <si>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</si>
  <si>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</si>
  <si>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</si>
  <si>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</si>
  <si>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</si>
  <si>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</si>
  <si>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</si>
  <si>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</si>
  <si>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</si>
  <si>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</si>
  <si>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</si>
  <si>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</si>
  <si>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</si>
  <si>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</si>
  <si>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</si>
  <si>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</si>
  <si>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</si>
  <si>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</si>
  <si>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</si>
  <si>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</si>
  <si>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</si>
  <si>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</si>
  <si>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</si>
  <si>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</si>
  <si>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</si>
  <si>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</si>
  <si>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</si>
  <si>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</si>
  <si>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</si>
  <si>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</si>
  <si>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</si>
  <si>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</si>
  <si>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</si>
  <si>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</si>
  <si>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</si>
  <si>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</si>
  <si>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</si>
  <si>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</si>
  <si>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</si>
  <si>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</si>
  <si>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</si>
  <si>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</si>
  <si>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</si>
  <si>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</si>
  <si>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</si>
  <si>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</si>
  <si>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</si>
  <si>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</si>
  <si>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</si>
  <si>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</si>
  <si>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</si>
  <si>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</si>
  <si>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</si>
  <si>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</si>
  <si>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</si>
  <si>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</si>
  <si>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</si>
  <si>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</si>
  <si>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</si>
  <si>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</si>
  <si>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</si>
  <si>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</si>
  <si>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</si>
  <si>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</si>
  <si>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</si>
  <si>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</si>
  <si>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</si>
  <si>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</si>
  <si>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</si>
  <si>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</si>
  <si>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</si>
  <si>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</si>
  <si>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</si>
  <si>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</si>
  <si>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</si>
  <si>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</si>
  <si>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</si>
  <si>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</si>
  <si>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</si>
  <si>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</si>
  <si>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</si>
  <si>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</si>
  <si>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</si>
  <si>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</si>
  <si>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</si>
  <si>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</si>
  <si>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</si>
  <si>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</si>
  <si>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</si>
  <si>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</si>
  <si>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</si>
  <si>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</si>
  <si>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</si>
  <si>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</si>
  <si>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</si>
  <si>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</si>
  <si>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</si>
  <si>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</si>
  <si>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</si>
  <si>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</si>
  <si>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</si>
  <si>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</si>
  <si>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</si>
  <si>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</si>
  <si>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</si>
  <si>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</si>
  <si>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</si>
  <si>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</si>
  <si>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</si>
  <si>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</si>
  <si>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</si>
  <si>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</si>
  <si>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</si>
  <si>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</si>
  <si>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</si>
  <si>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</si>
  <si>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</si>
  <si>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</si>
  <si>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</si>
  <si>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</si>
  <si>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</si>
  <si>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</si>
  <si>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</si>
  <si>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</si>
  <si>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</si>
  <si>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</si>
  <si>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</si>
  <si>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</si>
  <si>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</si>
  <si>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</si>
  <si>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</si>
  <si>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</si>
  <si>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</si>
  <si>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</si>
  <si>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</si>
  <si>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</si>
  <si>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</si>
  <si>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</si>
  <si>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</si>
  <si>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</si>
  <si>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</si>
  <si>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</si>
  <si>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</si>
  <si>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</si>
  <si>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</si>
  <si>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</si>
  <si>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</si>
  <si>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</si>
  <si>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</si>
  <si>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</si>
  <si>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</si>
  <si>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</si>
  <si>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</si>
  <si>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</si>
  <si>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</si>
  <si>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</si>
  <si>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</si>
  <si>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</si>
  <si>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</si>
  <si>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</si>
  <si>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</si>
  <si>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</si>
  <si>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</si>
  <si>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</si>
  <si>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</si>
  <si>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</si>
  <si>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</si>
  <si>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</si>
  <si>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</si>
  <si>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</si>
  <si>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</si>
  <si>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</si>
  <si>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</si>
  <si>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</si>
  <si>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</si>
  <si>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</si>
  <si>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</si>
  <si>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</si>
  <si>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</si>
  <si>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</si>
  <si>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</si>
  <si>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</si>
  <si>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</si>
  <si>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</si>
  <si>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</si>
  <si>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</si>
  <si>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</si>
  <si>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</si>
  <si>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</si>
  <si>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</si>
  <si>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</si>
  <si>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</si>
  <si>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</si>
  <si>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</si>
  <si>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</si>
  <si>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</si>
  <si>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</si>
  <si>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</si>
  <si>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</si>
  <si>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</si>
  <si>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</si>
  <si>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</si>
  <si>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</si>
  <si>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</si>
  <si>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</si>
  <si>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</si>
  <si>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</si>
  <si>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</si>
  <si>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</si>
  <si>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</si>
  <si>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</si>
  <si>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</si>
  <si>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</si>
  <si>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</si>
  <si>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</si>
  <si>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</si>
  <si>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</si>
  <si>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</si>
  <si>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</si>
  <si>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</si>
  <si>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</si>
  <si>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</si>
  <si>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</si>
  <si>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</si>
  <si>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</si>
  <si>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</si>
  <si>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</si>
  <si>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</si>
  <si>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</si>
  <si>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</si>
  <si>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</si>
  <si>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</si>
  <si>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</si>
  <si>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</si>
  <si>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</si>
  <si>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</si>
  <si>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</si>
  <si>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</si>
  <si>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</si>
  <si>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</si>
  <si>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</si>
  <si>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</si>
  <si>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</si>
  <si>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</si>
  <si>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</si>
  <si>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</si>
  <si>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</si>
  <si>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</si>
  <si>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</si>
  <si>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</si>
  <si>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</si>
  <si>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</si>
  <si>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</si>
  <si>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</si>
  <si>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</si>
  <si>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</si>
  <si>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</si>
  <si>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</si>
  <si>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</si>
  <si>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</si>
  <si>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</si>
  <si>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</si>
  <si>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</si>
  <si>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</si>
  <si>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</si>
  <si>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</si>
  <si>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</si>
  <si>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</si>
  <si>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</si>
  <si>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</si>
  <si>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</si>
  <si>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</si>
  <si>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</si>
  <si>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</si>
  <si>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</si>
  <si>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</si>
  <si>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</si>
  <si>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</si>
  <si>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</si>
  <si>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</si>
  <si>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</si>
  <si>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</si>
  <si>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</si>
  <si>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</si>
  <si>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</si>
  <si>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</si>
  <si>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</si>
  <si>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</si>
  <si>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</si>
  <si>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</si>
  <si>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</si>
  <si>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</si>
  <si>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</si>
  <si>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</si>
  <si>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</si>
  <si>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</si>
  <si>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</si>
  <si>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</si>
  <si>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</si>
  <si>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</si>
  <si>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</si>
  <si>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</si>
  <si>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</si>
  <si>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</si>
  <si>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</si>
  <si>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</si>
  <si>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</si>
  <si>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</si>
  <si>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</si>
  <si>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</si>
  <si>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</si>
  <si>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</si>
  <si>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</si>
  <si>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</si>
  <si>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</si>
  <si>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</si>
  <si>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</si>
  <si>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</si>
  <si>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</si>
  <si>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</si>
  <si>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</si>
  <si>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</si>
  <si>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</si>
  <si>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</si>
  <si>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</si>
  <si>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</si>
  <si>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</si>
  <si>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</si>
  <si>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</si>
  <si>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</si>
  <si>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</si>
  <si>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</si>
  <si>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</si>
  <si>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</si>
  <si>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</si>
  <si>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</si>
  <si>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</si>
  <si>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</si>
  <si>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</si>
  <si>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</si>
  <si>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</si>
  <si>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</si>
  <si>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</si>
  <si>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</si>
  <si>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</si>
  <si>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</si>
  <si>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</si>
  <si>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</si>
  <si>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</si>
  <si>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</si>
  <si>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</si>
  <si>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</si>
  <si>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</si>
  <si>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</si>
  <si>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</si>
  <si>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</si>
  <si>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</si>
  <si>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</si>
  <si>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</si>
  <si>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</si>
  <si>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</si>
  <si>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</si>
  <si>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</si>
  <si>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</si>
  <si>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</si>
  <si>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</si>
  <si>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</si>
  <si>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</si>
  <si>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</si>
  <si>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</si>
  <si>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</si>
  <si>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</si>
  <si>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</si>
  <si>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</si>
  <si>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</si>
  <si>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</si>
  <si>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</si>
  <si>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</si>
  <si>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</si>
  <si>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</si>
  <si>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</si>
  <si>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</si>
  <si>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</si>
  <si>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</si>
  <si>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</si>
  <si>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</si>
  <si>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</si>
  <si>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</si>
  <si>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</si>
  <si>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</si>
  <si>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</si>
  <si>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</si>
  <si>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</si>
  <si>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</si>
  <si>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</si>
  <si>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</si>
  <si>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</si>
  <si>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</si>
  <si>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</si>
  <si>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</si>
  <si>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</si>
  <si>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</si>
  <si>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</si>
  <si>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</si>
  <si>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</si>
  <si>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</si>
  <si>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</si>
  <si>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</si>
  <si>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</si>
  <si>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</si>
  <si>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</si>
  <si>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</si>
  <si>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</si>
  <si>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</si>
  <si>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</si>
  <si>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</si>
  <si>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</si>
  <si>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</si>
  <si>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</si>
  <si>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</si>
  <si>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</si>
  <si>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</si>
  <si>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</si>
  <si>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</si>
  <si>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</si>
  <si>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</si>
  <si>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</si>
  <si>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</si>
  <si>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</si>
  <si>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</si>
  <si>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</si>
  <si>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</si>
  <si>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</si>
  <si>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</si>
  <si>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</si>
  <si>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</si>
  <si>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</si>
  <si>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</si>
  <si>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</si>
  <si>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</si>
  <si>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</si>
  <si>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</si>
  <si>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</si>
  <si>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</si>
  <si>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</si>
  <si>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</si>
  <si>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</si>
  <si>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</si>
  <si>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</si>
  <si>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</si>
  <si>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</si>
  <si>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</si>
  <si>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</si>
  <si>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</si>
  <si>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</si>
  <si>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</si>
  <si>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</si>
  <si>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</si>
  <si>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</si>
  <si>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</si>
  <si>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</si>
  <si>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</si>
  <si>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</si>
  <si>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</si>
  <si>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</si>
  <si>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</si>
  <si>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</si>
  <si>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</si>
  <si>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</si>
  <si>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</si>
  <si>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</si>
  <si>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</si>
  <si>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</si>
  <si>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</si>
  <si>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</si>
  <si>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</si>
  <si>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</si>
  <si>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</si>
  <si>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</si>
  <si>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</si>
  <si>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</si>
  <si>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</si>
  <si>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</si>
  <si>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</si>
  <si>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</si>
  <si>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</si>
  <si>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</si>
  <si>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</si>
  <si>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</si>
  <si>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</si>
  <si>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</si>
  <si>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</si>
  <si>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</si>
  <si>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</si>
  <si>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</si>
  <si>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</si>
  <si>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</si>
  <si>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</si>
  <si>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</si>
  <si>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</si>
  <si>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</si>
  <si>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</si>
  <si>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</si>
  <si>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</si>
  <si>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</si>
  <si>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</si>
  <si>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</si>
  <si>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</si>
  <si>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</si>
  <si>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</si>
  <si>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</si>
  <si>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</si>
  <si>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</si>
  <si>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</si>
  <si>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</si>
  <si>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</si>
  <si>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</si>
  <si>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</si>
  <si>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</si>
  <si>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</si>
  <si>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</si>
  <si>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</si>
  <si>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</si>
  <si>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</si>
  <si>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</si>
  <si>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</si>
  <si>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</si>
  <si>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</si>
  <si>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</si>
  <si>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</si>
  <si>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</si>
  <si>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</si>
  <si>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</si>
  <si>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</si>
  <si>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</si>
  <si>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</si>
  <si>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</si>
  <si>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</si>
  <si>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</si>
  <si>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</si>
  <si>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</si>
  <si>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</si>
  <si>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</si>
  <si>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</si>
  <si>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</si>
  <si>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</si>
  <si>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</si>
  <si>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</si>
  <si>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</si>
  <si>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</si>
  <si>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</si>
  <si>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</si>
  <si>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</si>
  <si>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</si>
  <si>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</si>
  <si>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</si>
  <si>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</si>
  <si>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</si>
  <si>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</si>
  <si>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</si>
  <si>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</si>
  <si>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</si>
  <si>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</si>
  <si>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</si>
  <si>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</si>
  <si>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</si>
  <si>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</si>
  <si>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</si>
  <si>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</si>
  <si>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</si>
  <si>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</si>
  <si>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</si>
  <si>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</si>
  <si>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</si>
  <si>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</si>
  <si>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</si>
  <si>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</si>
  <si>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</si>
  <si>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</si>
  <si>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</si>
  <si>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</si>
  <si>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</si>
  <si>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</si>
  <si>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</si>
  <si>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</si>
  <si>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</si>
  <si>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</si>
  <si>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</si>
  <si>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</si>
  <si>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</si>
  <si>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</si>
  <si>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</si>
  <si>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</si>
  <si>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</si>
  <si>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</si>
  <si>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</si>
  <si>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</si>
  <si>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</si>
  <si>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</si>
  <si>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</si>
  <si>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</si>
  <si>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</si>
  <si>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</si>
  <si>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</si>
  <si>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</si>
  <si>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</si>
  <si>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</si>
  <si>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</si>
  <si>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</si>
  <si>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</si>
  <si>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</si>
  <si>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</si>
  <si>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</si>
  <si>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</si>
  <si>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</si>
  <si>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</si>
  <si>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</si>
  <si>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</si>
  <si>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</si>
  <si>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</si>
  <si>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</si>
  <si>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</si>
  <si>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</si>
  <si>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</si>
  <si>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</si>
  <si>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</si>
  <si>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</si>
  <si>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</si>
  <si>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</si>
  <si>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</si>
  <si>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</si>
  <si>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</si>
  <si>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</si>
  <si>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</si>
  <si>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</si>
  <si>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</si>
  <si>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</si>
  <si>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</si>
  <si>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</si>
  <si>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</si>
  <si>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</si>
  <si>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</si>
  <si>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</si>
  <si>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</si>
  <si>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</si>
  <si>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</si>
  <si>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</si>
  <si>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</si>
  <si>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</si>
  <si>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</si>
  <si>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</si>
  <si>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</si>
  <si>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</si>
  <si>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</si>
  <si>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</si>
  <si>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</si>
  <si>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</si>
  <si>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</si>
  <si>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</si>
  <si>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</si>
  <si>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</si>
  <si>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</si>
  <si>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</si>
  <si>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</si>
  <si>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</si>
  <si>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</si>
  <si>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</si>
  <si>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</si>
  <si>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</si>
  <si>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</si>
  <si>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</si>
  <si>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</si>
  <si>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</si>
  <si>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</si>
  <si>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</si>
  <si>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</si>
  <si>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</si>
  <si>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</si>
  <si>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</si>
  <si>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</si>
  <si>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</si>
  <si>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</si>
  <si>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</si>
  <si>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</si>
  <si>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</si>
  <si>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</si>
  <si>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</si>
  <si>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</si>
  <si>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</si>
  <si>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</si>
  <si>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</si>
  <si>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</si>
  <si>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</si>
  <si>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</si>
  <si>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</si>
  <si>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</si>
  <si>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</si>
  <si>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</si>
  <si>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</si>
  <si>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</si>
  <si>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</si>
  <si>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</si>
  <si>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</si>
  <si>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</si>
  <si>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</si>
  <si>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</si>
  <si>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</si>
  <si>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</si>
  <si>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</si>
  <si>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</si>
  <si>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</si>
  <si>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</si>
  <si>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</si>
  <si>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</si>
  <si>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</si>
  <si>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</si>
  <si>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</si>
  <si>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</si>
  <si>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</si>
  <si>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</si>
  <si>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</si>
  <si>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</si>
  <si>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</si>
  <si>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</si>
  <si>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</si>
  <si>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</si>
  <si>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</si>
  <si>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</si>
  <si>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</si>
  <si>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</si>
  <si>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</si>
  <si>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</si>
  <si>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</si>
  <si>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</si>
  <si>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</si>
  <si>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</si>
  <si>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</si>
  <si>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</si>
  <si>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</si>
  <si>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</si>
  <si>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</si>
  <si>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</si>
  <si>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</si>
  <si>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</si>
  <si>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</si>
  <si>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</si>
  <si>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</si>
  <si>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</si>
  <si>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</si>
  <si>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</si>
  <si>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</si>
  <si>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</si>
  <si>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</si>
  <si>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</si>
  <si>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</si>
  <si>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</si>
  <si>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</si>
  <si>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</si>
  <si>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</si>
  <si>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</si>
  <si>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</si>
  <si>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</si>
  <si>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</si>
  <si>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</si>
  <si>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</si>
  <si>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</si>
  <si>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</si>
  <si>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</si>
  <si>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</si>
  <si>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</si>
  <si>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</si>
  <si>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</si>
  <si>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</si>
  <si>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</si>
  <si>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</si>
  <si>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</si>
  <si>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</si>
  <si>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</si>
  <si>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</si>
  <si>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</si>
  <si>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</si>
  <si>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</si>
  <si>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</si>
  <si>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</si>
  <si>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</si>
  <si>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</si>
  <si>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</si>
  <si>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</si>
  <si>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</si>
  <si>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</si>
  <si>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</si>
  <si>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</si>
  <si>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</si>
  <si>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</si>
  <si>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</si>
  <si>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</si>
  <si>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</si>
  <si>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</si>
  <si>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</si>
  <si>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</si>
  <si>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</si>
  <si>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</si>
  <si>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</si>
  <si>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</si>
  <si>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</si>
  <si>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</si>
  <si>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</si>
  <si>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</si>
  <si>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</si>
  <si>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</si>
  <si>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</si>
  <si>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</si>
  <si>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</si>
  <si>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</si>
  <si>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</si>
  <si>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</si>
  <si>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</si>
  <si>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</si>
  <si>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</si>
  <si>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</si>
  <si>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</si>
  <si>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</si>
  <si>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</si>
  <si>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</si>
  <si>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</si>
  <si>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</si>
  <si>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</si>
  <si>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</si>
  <si>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</si>
  <si>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</si>
  <si>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</si>
  <si>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</si>
  <si>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</si>
  <si>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</si>
  <si>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</si>
  <si>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</si>
  <si>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</si>
  <si>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</si>
  <si>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</si>
  <si>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</si>
  <si>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</si>
  <si>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</si>
  <si>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</si>
  <si>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</si>
  <si>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</si>
  <si>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</si>
  <si>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</si>
  <si>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</si>
  <si>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</si>
  <si>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</si>
  <si>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</si>
  <si>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</si>
  <si>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</si>
  <si>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</si>
  <si>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</si>
  <si>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</si>
  <si>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</si>
  <si>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</si>
  <si>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</si>
  <si>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</si>
  <si>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</si>
  <si>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</si>
  <si>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</si>
  <si>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</si>
  <si>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</si>
  <si>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</si>
  <si>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</si>
  <si>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</si>
  <si>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</si>
  <si>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</si>
  <si>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</si>
  <si>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</si>
  <si>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</si>
  <si>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</si>
  <si>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</si>
  <si>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</si>
  <si>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</si>
  <si>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</si>
  <si>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</si>
  <si>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</si>
  <si>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</si>
  <si>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</si>
  <si>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</si>
  <si>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</si>
  <si>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</si>
  <si>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</si>
  <si>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</si>
  <si>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</si>
  <si>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</si>
  <si>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</si>
  <si>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</si>
  <si>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</si>
  <si>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</si>
  <si>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</si>
  <si>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</si>
  <si>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</si>
  <si>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</si>
  <si>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</si>
  <si>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</si>
  <si>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</si>
  <si>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</si>
  <si>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</si>
  <si>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</si>
  <si>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</si>
  <si>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</si>
  <si>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</si>
  <si>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</si>
  <si>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</si>
  <si>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</si>
  <si>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</si>
  <si>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</si>
  <si>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</si>
  <si>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</si>
  <si>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</si>
  <si>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</si>
  <si>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</si>
  <si>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</si>
  <si>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</si>
  <si>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</si>
  <si>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</si>
  <si>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</si>
  <si>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</si>
  <si>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</si>
  <si>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</si>
  <si>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</si>
  <si>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</si>
  <si>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</si>
  <si>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</si>
  <si>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</si>
  <si>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</si>
  <si>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</si>
  <si>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</si>
  <si>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</si>
  <si>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</si>
  <si>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</si>
  <si>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</si>
  <si>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</si>
  <si>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</si>
  <si>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</si>
  <si>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</si>
  <si>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</si>
  <si>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</si>
  <si>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</si>
  <si>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</si>
  <si>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</si>
  <si>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</si>
  <si>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</si>
  <si>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</si>
  <si>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</si>
  <si>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</si>
  <si>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</si>
  <si>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</si>
  <si>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</si>
  <si>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</si>
  <si>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</si>
  <si>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</si>
  <si>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</si>
  <si>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</si>
  <si>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</si>
  <si>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</si>
  <si>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</si>
  <si>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</si>
  <si>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</si>
  <si>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</si>
  <si>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</si>
  <si>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</si>
  <si>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</si>
  <si>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</si>
  <si>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</si>
  <si>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</si>
  <si>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</si>
  <si>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</si>
  <si>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</si>
  <si>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</si>
  <si>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</si>
  <si>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</si>
  <si>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</si>
  <si>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</si>
  <si>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</si>
  <si>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</si>
  <si>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</si>
  <si>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</si>
  <si>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</si>
  <si>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</si>
  <si>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</si>
  <si>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</si>
  <si>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</si>
  <si>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</si>
  <si>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</si>
  <si>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</si>
  <si>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</si>
  <si>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</si>
  <si>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</si>
  <si>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</si>
  <si>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</si>
  <si>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</si>
  <si>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</si>
  <si>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</si>
  <si>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</si>
  <si>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</si>
  <si>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</si>
  <si>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</si>
  <si>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</si>
  <si>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</si>
  <si>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</si>
  <si>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</si>
  <si>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</si>
  <si>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</si>
  <si>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</si>
  <si>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</si>
  <si>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</si>
  <si>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</si>
  <si>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</si>
  <si>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</si>
  <si>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</si>
  <si>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</si>
  <si>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</si>
  <si>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</si>
  <si>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</si>
  <si>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</si>
  <si>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</si>
  <si>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</si>
  <si>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</si>
  <si>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</si>
  <si>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</si>
  <si>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</si>
  <si>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</si>
  <si>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</si>
  <si>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</si>
  <si>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</si>
  <si>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</si>
  <si>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</si>
  <si>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</si>
  <si>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</si>
  <si>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</si>
  <si>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</si>
  <si>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</si>
  <si>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</si>
  <si>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</si>
  <si>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</si>
  <si>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</si>
  <si>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</si>
  <si>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</si>
  <si>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</si>
  <si>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</si>
  <si>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</si>
  <si>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</si>
  <si>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</si>
  <si>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</si>
  <si>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</si>
  <si>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</si>
  <si>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</si>
  <si>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</si>
  <si>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</si>
  <si>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</si>
  <si>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</si>
  <si>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</si>
  <si>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</si>
  <si>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</si>
  <si>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</si>
  <si>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</si>
  <si>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</si>
  <si>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</si>
  <si>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</si>
  <si>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</si>
  <si>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</si>
  <si>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</si>
  <si>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</si>
  <si>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</si>
  <si>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</si>
  <si>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</si>
  <si>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</si>
  <si>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</si>
  <si>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</si>
  <si>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</si>
  <si>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</si>
  <si>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</si>
  <si>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</si>
  <si>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</si>
  <si>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</si>
  <si>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</si>
  <si>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</si>
  <si>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</si>
  <si>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</si>
  <si>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</si>
  <si>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</si>
  <si>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</si>
  <si>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</si>
  <si>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</si>
  <si>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</si>
  <si>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</si>
  <si>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</si>
  <si>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</si>
  <si>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</si>
  <si>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</si>
  <si>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</si>
  <si>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</si>
  <si>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</si>
  <si>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</si>
  <si>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</si>
  <si>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</si>
  <si>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</si>
  <si>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</si>
  <si>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</si>
  <si>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</si>
  <si>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</si>
  <si>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</si>
  <si>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</si>
  <si>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</si>
  <si>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</si>
  <si>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</si>
  <si>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</si>
  <si>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</si>
  <si>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</si>
  <si>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</si>
  <si>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</si>
  <si>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</si>
  <si>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</si>
  <si>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</si>
  <si>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</si>
  <si>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</si>
  <si>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</si>
  <si>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</si>
  <si>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</si>
  <si>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</si>
  <si>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</si>
  <si>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</si>
  <si>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</si>
  <si>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</si>
  <si>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</si>
  <si>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</si>
  <si>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</si>
  <si>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</si>
  <si>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</si>
  <si>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</si>
  <si>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</si>
  <si>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</si>
  <si>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</si>
  <si>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</si>
  <si>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</si>
  <si>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</si>
  <si>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</si>
  <si>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</si>
  <si>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</si>
  <si>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</si>
  <si>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</si>
  <si>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</si>
  <si>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</si>
  <si>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</si>
  <si>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</si>
  <si>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</si>
  <si>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</si>
  <si>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</si>
  <si>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</si>
  <si>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</si>
  <si>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</si>
  <si>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</si>
  <si>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</si>
  <si>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</si>
  <si>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</si>
  <si>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</si>
  <si>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</si>
  <si>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</si>
  <si>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</si>
  <si>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</si>
  <si>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</si>
  <si>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</si>
  <si>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</si>
  <si>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</si>
  <si>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</si>
  <si>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</si>
  <si>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</si>
  <si>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</si>
  <si>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</si>
  <si>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</si>
  <si>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</si>
  <si>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</si>
  <si>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</si>
  <si>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</si>
  <si>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</si>
  <si>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</si>
  <si>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</si>
  <si>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</si>
  <si>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</si>
  <si>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</si>
  <si>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</si>
  <si>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</si>
  <si>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</si>
  <si>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</si>
  <si>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</si>
  <si>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</si>
  <si>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</si>
  <si>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</si>
  <si>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</si>
  <si>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</si>
  <si>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</si>
  <si>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</si>
  <si>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</si>
  <si>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</si>
  <si>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</si>
  <si>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</si>
  <si>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</si>
  <si>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</si>
  <si>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</si>
  <si>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</si>
  <si>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</si>
  <si>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</si>
  <si>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</si>
  <si>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</si>
  <si>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</si>
  <si>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</si>
  <si>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</si>
  <si>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</si>
  <si>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</si>
  <si>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</si>
  <si>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</si>
  <si>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</si>
  <si>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</si>
  <si>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</si>
  <si>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</si>
  <si>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</si>
  <si>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</si>
  <si>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</si>
  <si>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</si>
  <si>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</si>
  <si>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</si>
  <si>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</si>
  <si>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</si>
  <si>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</si>
  <si>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</si>
  <si>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</si>
  <si>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</si>
  <si>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</si>
  <si>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</si>
  <si>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</si>
  <si>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</si>
  <si>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</si>
  <si>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</si>
  <si>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</si>
  <si>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</si>
  <si>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</si>
  <si>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</si>
  <si>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</si>
  <si>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</si>
  <si>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</si>
  <si>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</si>
  <si>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</si>
  <si>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</si>
  <si>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</si>
  <si>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</si>
  <si>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</si>
  <si>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</si>
  <si>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</si>
  <si>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</si>
  <si>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</si>
  <si>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</si>
  <si>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</si>
  <si>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</si>
  <si>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</si>
  <si>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</si>
  <si>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</si>
  <si>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</si>
  <si>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</si>
  <si>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</si>
  <si>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</si>
  <si>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</si>
  <si>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</si>
  <si>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</si>
  <si>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</si>
  <si>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</si>
  <si>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</si>
  <si>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</si>
  <si>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</si>
  <si>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</si>
  <si>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</si>
  <si>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</si>
  <si>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</si>
  <si>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</si>
  <si>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</si>
  <si>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</si>
  <si>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</si>
  <si>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</si>
  <si>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</si>
  <si>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</si>
  <si>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</si>
  <si>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</si>
  <si>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</si>
  <si>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</si>
  <si>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</si>
  <si>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</si>
  <si>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</si>
  <si>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</si>
  <si>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</si>
  <si>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</si>
  <si>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</si>
  <si>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</si>
  <si>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</si>
  <si>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</si>
  <si>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</si>
  <si>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</si>
  <si>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</si>
  <si>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</si>
  <si>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</si>
  <si>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</si>
  <si>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</si>
  <si>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</si>
  <si>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</si>
  <si>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</si>
  <si>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</si>
  <si>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</si>
  <si>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</si>
  <si>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</si>
  <si>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</si>
  <si>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</si>
  <si>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</si>
  <si>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</si>
  <si>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</si>
  <si>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</si>
  <si>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</si>
  <si>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</si>
  <si>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</si>
  <si>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</si>
  <si>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</si>
  <si>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</si>
  <si>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</si>
  <si>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</si>
  <si>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</si>
  <si>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</si>
  <si>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</si>
  <si>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</si>
  <si>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</si>
  <si>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</si>
  <si>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</si>
  <si>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</si>
  <si>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</si>
  <si>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</si>
  <si>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</si>
  <si>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</si>
  <si>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</si>
  <si>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</si>
  <si>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</si>
  <si>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</si>
  <si>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</si>
  <si>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</si>
  <si>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</si>
  <si>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</si>
  <si>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</si>
  <si>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</si>
  <si>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</si>
  <si>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</si>
  <si>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</si>
  <si>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</si>
  <si>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</si>
  <si>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</si>
  <si>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</si>
  <si>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</si>
  <si>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</si>
  <si>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</si>
  <si>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</si>
  <si>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</si>
  <si>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</si>
  <si>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</si>
  <si>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</si>
  <si>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</si>
  <si>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</si>
  <si>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</si>
  <si>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</si>
  <si>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</si>
  <si>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</si>
  <si>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</si>
  <si>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</si>
  <si>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</si>
  <si>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</si>
  <si>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</si>
  <si>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</si>
  <si>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</si>
  <si>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</si>
  <si>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</si>
  <si>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</si>
  <si>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</si>
  <si>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</si>
  <si>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</si>
  <si>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</si>
  <si>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</si>
  <si>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</si>
  <si>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</si>
  <si>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</si>
  <si>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</si>
  <si>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</si>
  <si>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</si>
  <si>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</si>
  <si>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</si>
  <si>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</si>
  <si>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</si>
  <si>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</si>
  <si>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</si>
  <si>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</si>
  <si>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</si>
  <si>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</si>
  <si>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</si>
  <si>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</si>
  <si>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</si>
  <si>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</si>
  <si>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</si>
  <si>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</si>
  <si>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</si>
  <si>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</si>
  <si>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</si>
  <si>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</si>
  <si>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</si>
  <si>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</si>
  <si>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</si>
  <si>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</si>
  <si>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</si>
  <si>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</si>
  <si>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</si>
  <si>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</si>
  <si>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</si>
  <si>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</si>
  <si>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</si>
  <si>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</si>
  <si>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</si>
  <si>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</si>
  <si>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</si>
  <si>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</si>
  <si>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</si>
  <si>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</si>
  <si>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</si>
  <si>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</si>
  <si>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</si>
  <si>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</si>
  <si>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</si>
  <si>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</si>
  <si>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</si>
  <si>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</si>
  <si>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</si>
  <si>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</si>
  <si>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</si>
  <si>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</si>
  <si>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</si>
  <si>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</si>
  <si>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</si>
  <si>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</si>
  <si>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</si>
  <si>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</si>
  <si>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</si>
  <si>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</si>
  <si>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</si>
  <si>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</si>
  <si>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</si>
  <si>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</si>
  <si>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</si>
  <si>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</si>
  <si>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</si>
  <si>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</si>
  <si>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</si>
  <si>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</si>
  <si>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</si>
  <si>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</si>
  <si>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</si>
  <si>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</si>
  <si>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</si>
  <si>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</si>
  <si>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</si>
  <si>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</si>
  <si>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</si>
  <si>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</si>
  <si>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</si>
  <si>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</si>
  <si>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</si>
  <si>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</si>
  <si>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</si>
  <si>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</si>
  <si>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</si>
  <si>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</si>
  <si>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</si>
  <si>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</si>
  <si>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</si>
  <si>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</si>
  <si>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</si>
  <si>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</si>
  <si>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</si>
  <si>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</si>
  <si>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</si>
  <si>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</si>
  <si>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</si>
  <si>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</si>
  <si>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</si>
  <si>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</si>
  <si>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</si>
  <si>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</si>
  <si>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</si>
  <si>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</si>
  <si>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</si>
  <si>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</si>
  <si>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</si>
  <si>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</si>
  <si>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</si>
  <si>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</si>
  <si>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</si>
  <si>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</si>
  <si>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</si>
  <si>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</si>
  <si>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</si>
  <si>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</si>
  <si>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</si>
  <si>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</si>
  <si>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</si>
  <si>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</si>
  <si>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</si>
  <si>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</si>
  <si>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</si>
  <si>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</si>
  <si>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</si>
  <si>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</si>
  <si>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</si>
  <si>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</si>
  <si>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</si>
  <si>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</si>
  <si>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</si>
  <si>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</si>
  <si>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</si>
  <si>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</si>
  <si>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</si>
  <si>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</si>
  <si>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</si>
  <si>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</si>
  <si>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</si>
  <si>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</si>
  <si>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</si>
  <si>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</si>
  <si>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</si>
  <si>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</si>
  <si>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</si>
  <si>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</si>
  <si>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</si>
  <si>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</si>
  <si>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</si>
  <si>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</si>
  <si>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</si>
  <si>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</si>
  <si>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</si>
  <si>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</si>
  <si>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</si>
  <si>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</si>
  <si>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</si>
  <si>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</si>
  <si>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</si>
  <si>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</si>
  <si>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</si>
  <si>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</si>
  <si>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</si>
  <si>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</si>
  <si>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</si>
  <si>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</si>
  <si>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</si>
  <si>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</si>
  <si>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</si>
  <si>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</si>
  <si>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</si>
  <si>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</si>
  <si>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</si>
  <si>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</si>
  <si>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</si>
  <si>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</si>
  <si>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</si>
  <si>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</si>
  <si>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</si>
  <si>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</si>
  <si>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</si>
  <si>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</si>
  <si>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</si>
  <si>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</si>
  <si>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</si>
  <si>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</si>
  <si>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</si>
  <si>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</si>
  <si>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</si>
  <si>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</si>
  <si>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</si>
  <si>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</si>
  <si>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</si>
  <si>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</si>
  <si>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</si>
  <si>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</si>
  <si>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</si>
  <si>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</si>
  <si>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</si>
  <si>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</si>
  <si>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</si>
  <si>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</si>
  <si>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</si>
  <si>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</si>
  <si>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</si>
  <si>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</si>
  <si>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</si>
  <si>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</si>
  <si>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</si>
  <si>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</si>
  <si>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</si>
  <si>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</si>
  <si>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</si>
  <si>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</si>
  <si>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</si>
  <si>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</si>
  <si>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</si>
  <si>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</si>
  <si>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</si>
  <si>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</si>
  <si>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</si>
  <si>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</si>
  <si>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</si>
  <si>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</si>
  <si>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</si>
  <si>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</si>
  <si>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</si>
  <si>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</si>
  <si>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</si>
  <si>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</si>
  <si>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</si>
  <si>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</si>
  <si>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</si>
  <si>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</si>
  <si>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</si>
  <si>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</si>
  <si>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</si>
  <si>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</si>
  <si>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</si>
  <si>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</si>
  <si>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</si>
  <si>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</si>
  <si>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</si>
  <si>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</si>
  <si>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</si>
  <si>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</si>
  <si>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</si>
  <si>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</si>
  <si>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</si>
  <si>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</si>
  <si>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</si>
  <si>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</si>
  <si>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</si>
  <si>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</si>
  <si>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</si>
  <si>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</si>
  <si>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</si>
  <si>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</si>
  <si>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</si>
  <si>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</si>
  <si>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</si>
  <si>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</si>
  <si>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</si>
  <si>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</si>
  <si>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</si>
  <si>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</si>
  <si>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</si>
  <si>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</si>
  <si>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</si>
  <si>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</si>
  <si>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</si>
  <si>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</si>
  <si>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</si>
  <si>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</si>
  <si>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</si>
  <si>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</si>
  <si>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</si>
  <si>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</si>
  <si>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</si>
  <si>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</si>
  <si>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</si>
  <si>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</si>
  <si>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</si>
  <si>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</si>
  <si>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</si>
  <si>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</si>
  <si>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</si>
  <si>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</si>
  <si>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</si>
  <si>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</si>
  <si>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</si>
  <si>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</si>
  <si>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</si>
  <si>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</si>
  <si>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</si>
  <si>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</si>
  <si>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</si>
  <si>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</si>
  <si>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</si>
  <si>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</si>
  <si>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</si>
  <si>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</si>
  <si>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</si>
  <si>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</si>
  <si>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</si>
  <si>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</si>
  <si>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</si>
  <si>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</si>
  <si>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</si>
  <si>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</si>
  <si>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</si>
  <si>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</si>
  <si>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</si>
  <si>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</si>
  <si>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</si>
  <si>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</si>
  <si>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</si>
  <si>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</si>
  <si>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</si>
  <si>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</si>
  <si>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</si>
  <si>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</si>
  <si>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</si>
  <si>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</si>
  <si>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</si>
  <si>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</si>
  <si>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</si>
  <si>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</si>
  <si>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</si>
  <si>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</si>
  <si>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</si>
  <si>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</si>
  <si>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</si>
  <si>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</si>
  <si>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</si>
  <si>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</si>
  <si>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</si>
  <si>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</si>
  <si>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</si>
  <si>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</si>
  <si>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</si>
  <si>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</si>
  <si>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</si>
  <si>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</si>
  <si>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</si>
  <si>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</si>
  <si>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</si>
  <si>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</si>
  <si>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</si>
  <si>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</si>
  <si>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</si>
  <si>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</si>
  <si>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</si>
  <si>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</si>
  <si>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</si>
  <si>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</si>
  <si>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</si>
  <si>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</si>
  <si>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</si>
  <si>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</si>
  <si>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</si>
  <si>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</si>
  <si>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</si>
  <si>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</si>
  <si>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</si>
  <si>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</si>
  <si>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</si>
  <si>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</si>
  <si>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</si>
  <si>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</si>
  <si>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</si>
  <si>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</si>
  <si>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</si>
  <si>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</si>
  <si>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</si>
  <si>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</si>
  <si>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</si>
  <si>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</si>
  <si>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</si>
  <si>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</si>
  <si>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</si>
  <si>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</si>
  <si>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</si>
  <si>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</si>
  <si>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</si>
  <si>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</si>
  <si>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</si>
  <si>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</si>
  <si>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</si>
  <si>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</si>
  <si>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</si>
  <si>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</si>
  <si>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</si>
  <si>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</si>
  <si>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</si>
  <si>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</si>
  <si>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</si>
  <si>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</si>
  <si>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</si>
  <si>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</si>
  <si>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</si>
  <si>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</si>
  <si>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</si>
  <si>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</si>
  <si>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</si>
  <si>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</si>
  <si>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</si>
  <si>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</si>
  <si>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</si>
  <si>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</si>
  <si>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</si>
  <si>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</si>
  <si>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</si>
  <si>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</si>
  <si>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</si>
  <si>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</si>
  <si>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</si>
  <si>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</si>
  <si>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</si>
  <si>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</si>
  <si>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</si>
  <si>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</si>
  <si>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</si>
  <si>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</si>
  <si>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</si>
  <si>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</si>
  <si>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</si>
  <si>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</si>
  <si>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</si>
  <si>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</si>
  <si>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</si>
  <si>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</si>
  <si>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</si>
  <si>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</si>
  <si>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</si>
  <si>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</si>
  <si>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</si>
  <si>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</si>
  <si>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</si>
  <si>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</si>
  <si>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</si>
  <si>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</si>
  <si>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</si>
  <si>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</si>
  <si>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</si>
  <si>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</si>
  <si>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</si>
  <si>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</si>
  <si>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</si>
  <si>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</si>
  <si>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</si>
  <si>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</si>
  <si>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</si>
  <si>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</si>
  <si>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</si>
  <si>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</si>
  <si>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</si>
  <si>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</si>
  <si>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</si>
  <si>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</si>
  <si>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</si>
  <si>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</si>
  <si>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</si>
  <si>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</si>
  <si>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</si>
  <si>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</si>
  <si>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</si>
  <si>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</si>
  <si>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</si>
  <si>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</si>
  <si>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</si>
  <si>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</si>
  <si>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</si>
  <si>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</si>
  <si>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</si>
  <si>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</si>
  <si>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</si>
  <si>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</si>
  <si>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</si>
  <si>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</si>
  <si>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</si>
  <si>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</si>
  <si>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</si>
  <si>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</si>
  <si>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</si>
  <si>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</si>
  <si>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</si>
  <si>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</si>
  <si>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</si>
  <si>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</si>
  <si>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</si>
  <si>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</si>
  <si>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</si>
  <si>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</si>
  <si>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</si>
  <si>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</si>
  <si>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</si>
  <si>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</si>
  <si>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</si>
  <si>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</si>
  <si>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</si>
  <si>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</si>
  <si>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</si>
  <si>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</si>
  <si>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</si>
  <si>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</si>
  <si>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</si>
  <si>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</si>
  <si>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</si>
  <si>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</si>
  <si>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</si>
  <si>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</si>
  <si>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</si>
  <si>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</si>
  <si>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</si>
  <si>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</si>
  <si>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</si>
  <si>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</si>
  <si>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</si>
  <si>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</si>
  <si>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</si>
  <si>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</si>
  <si>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</si>
  <si>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</si>
  <si>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</si>
  <si>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</si>
  <si>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</si>
  <si>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</si>
  <si>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</si>
  <si>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</si>
  <si>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</si>
  <si>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</si>
  <si>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</si>
  <si>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</si>
  <si>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</si>
  <si>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</si>
  <si>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</si>
  <si>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</si>
  <si>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</si>
  <si>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</si>
  <si>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</si>
  <si>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</si>
  <si>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</si>
  <si>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</si>
  <si>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</si>
  <si>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</si>
  <si>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</si>
  <si>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</si>
  <si>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</si>
  <si>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</si>
  <si>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</si>
  <si>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</si>
  <si>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</si>
  <si>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</si>
  <si>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</si>
  <si>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</si>
  <si>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</si>
  <si>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</si>
  <si>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</si>
  <si>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</si>
  <si>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</si>
  <si>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</si>
  <si>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</si>
  <si>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</si>
  <si>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</si>
  <si>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</si>
  <si>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</si>
  <si>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</si>
  <si>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</si>
  <si>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</si>
  <si>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</si>
  <si>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</si>
  <si>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</si>
  <si>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</si>
  <si>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</si>
  <si>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</si>
  <si>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</si>
  <si>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</si>
  <si>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</si>
  <si>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</si>
  <si>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</si>
  <si>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</si>
  <si>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</si>
  <si>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</si>
  <si>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</si>
  <si>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</si>
  <si>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</si>
  <si>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</si>
  <si>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</si>
  <si>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</si>
  <si>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</si>
  <si>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</si>
  <si>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</si>
  <si>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</si>
  <si>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</si>
  <si>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</si>
  <si>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</si>
  <si>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</si>
  <si>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</si>
  <si>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</si>
  <si>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</si>
  <si>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</si>
  <si>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</si>
  <si>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</si>
  <si>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</si>
  <si>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</si>
  <si>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</si>
  <si>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</si>
  <si>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</si>
  <si>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</si>
  <si>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</si>
  <si>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</si>
  <si>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</si>
  <si>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</si>
  <si>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</si>
  <si>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</si>
  <si>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</si>
  <si>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</si>
  <si>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</si>
  <si>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</si>
  <si>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</si>
  <si>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</si>
  <si>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</si>
  <si>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</si>
  <si>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</si>
  <si>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</si>
  <si>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</si>
  <si>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</si>
  <si>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</si>
  <si>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</si>
  <si>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</si>
  <si>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</si>
  <si>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</si>
  <si>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</si>
  <si>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</si>
  <si>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</si>
  <si>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</si>
  <si>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</si>
  <si>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</si>
  <si>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</si>
  <si>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</si>
  <si>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</si>
  <si>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</si>
  <si>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</si>
  <si>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</si>
  <si>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</si>
  <si>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</si>
  <si>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</si>
  <si>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</si>
  <si>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</si>
  <si>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</si>
  <si>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</si>
  <si>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</si>
  <si>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</si>
  <si>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</si>
  <si>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</si>
  <si>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</si>
  <si>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</si>
  <si>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</si>
  <si>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</si>
  <si>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</si>
  <si>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</si>
  <si>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</si>
  <si>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</si>
  <si>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</si>
  <si>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</si>
  <si>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</si>
  <si>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</si>
  <si>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</si>
  <si>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</si>
  <si>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</si>
  <si>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</si>
  <si>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</si>
  <si>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</si>
  <si>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</si>
  <si>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</si>
  <si>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</si>
  <si>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</si>
  <si>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</si>
  <si>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</si>
  <si>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</si>
  <si>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</si>
  <si>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</si>
  <si>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</si>
  <si>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</si>
  <si>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</si>
  <si>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</si>
  <si>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</si>
  <si>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</si>
  <si>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</si>
  <si>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</si>
  <si>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</si>
  <si>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</si>
  <si>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</si>
  <si>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</si>
  <si>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</si>
  <si>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</si>
  <si>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</si>
  <si>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</si>
  <si>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</si>
  <si>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</si>
  <si>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</si>
  <si>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</si>
  <si>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</si>
  <si>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</si>
  <si>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</si>
  <si>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</si>
  <si>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</si>
  <si>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</si>
  <si>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</si>
  <si>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</si>
  <si>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</si>
  <si>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</si>
  <si>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</si>
  <si>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</si>
  <si>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</si>
  <si>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</si>
  <si>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</si>
  <si>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</si>
  <si>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</si>
  <si>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</si>
  <si>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</si>
  <si>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</si>
  <si>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</si>
  <si>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</si>
  <si>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</si>
  <si>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</si>
  <si>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</si>
  <si>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</si>
  <si>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</si>
  <si>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</si>
  <si>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</si>
  <si>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</si>
  <si>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</si>
  <si>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</si>
  <si>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</si>
  <si>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</si>
  <si>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</si>
  <si>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</si>
  <si>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</si>
  <si>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</si>
  <si>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</si>
  <si>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</si>
  <si>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</si>
  <si>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</si>
  <si>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</si>
  <si>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</si>
  <si>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</si>
  <si>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</si>
  <si>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</si>
  <si>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</si>
  <si>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</si>
  <si>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</si>
  <si>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</si>
  <si>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</si>
  <si>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</si>
  <si>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</si>
  <si>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</si>
  <si>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</si>
  <si>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</si>
  <si>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</si>
  <si>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</si>
  <si>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</si>
  <si>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</si>
  <si>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</si>
  <si>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</si>
  <si>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</si>
  <si>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</si>
  <si>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</si>
  <si>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</si>
  <si>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</si>
  <si>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</si>
  <si>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</si>
  <si>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</si>
  <si>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</si>
  <si>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</si>
  <si>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</si>
  <si>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</si>
  <si>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</si>
  <si>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</si>
  <si>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</si>
  <si>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</si>
  <si>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</si>
  <si>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</si>
  <si>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</si>
  <si>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</si>
  <si>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</si>
  <si>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</si>
  <si>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</si>
  <si>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</si>
  <si>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</si>
  <si>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</si>
  <si>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</si>
  <si>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</si>
  <si>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</si>
  <si>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</si>
  <si>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</si>
  <si>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</si>
  <si>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</si>
  <si>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</si>
  <si>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</si>
  <si>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</si>
  <si>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</si>
  <si>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</si>
  <si>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</si>
  <si>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</si>
  <si>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</si>
  <si>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</si>
  <si>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</si>
  <si>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</si>
  <si>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</si>
  <si>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</si>
  <si>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</si>
  <si>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</si>
  <si>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</si>
  <si>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</si>
  <si>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</si>
  <si>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</si>
  <si>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</si>
  <si>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</si>
  <si>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</si>
  <si>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</si>
  <si>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</si>
  <si>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</si>
  <si>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</si>
  <si>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</si>
  <si>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</si>
  <si>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</si>
  <si>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</si>
  <si>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</si>
  <si>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</si>
  <si>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</si>
  <si>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</si>
  <si>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</si>
  <si>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</si>
  <si>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</si>
  <si>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</si>
  <si>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</si>
  <si>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</si>
  <si>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</si>
  <si>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</si>
  <si>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</si>
  <si>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</si>
  <si>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</si>
  <si>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</si>
  <si>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</si>
  <si>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</si>
  <si>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</si>
  <si>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</si>
  <si>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</si>
  <si>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</si>
  <si>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</si>
  <si>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</si>
  <si>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</si>
  <si>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</si>
  <si>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</si>
  <si>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</si>
  <si>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</si>
  <si>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</si>
  <si>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</si>
  <si>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</si>
  <si>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</si>
  <si>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</si>
  <si>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</si>
  <si>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</si>
  <si>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</si>
  <si>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</si>
  <si>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</si>
  <si>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</si>
  <si>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</si>
  <si>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</si>
  <si>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</si>
  <si>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</si>
  <si>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</si>
  <si>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</si>
  <si>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</si>
  <si>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</si>
  <si>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</si>
  <si>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</si>
  <si>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</si>
  <si>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</si>
  <si>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</si>
  <si>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</si>
  <si>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</si>
  <si>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</si>
  <si>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</si>
  <si>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</si>
  <si>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</si>
  <si>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</si>
  <si>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</si>
  <si>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</si>
  <si>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</si>
  <si>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</si>
  <si>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</si>
  <si>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</si>
  <si>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</si>
  <si>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</si>
  <si>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</si>
  <si>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</si>
  <si>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</si>
  <si>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</si>
  <si>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</si>
  <si>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</si>
  <si>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</si>
  <si>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</si>
  <si>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</si>
  <si>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</si>
  <si>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</si>
  <si>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</si>
  <si>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</si>
  <si>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</si>
  <si>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</si>
  <si>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</si>
  <si>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</si>
  <si>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</si>
  <si>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</si>
  <si>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</si>
  <si>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</si>
  <si>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</si>
  <si>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</si>
  <si>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</si>
  <si>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</si>
  <si>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</si>
  <si>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</si>
  <si>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</si>
  <si>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</si>
  <si>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</si>
  <si>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</si>
  <si>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</si>
  <si>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</si>
  <si>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</si>
  <si>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</si>
  <si>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</si>
  <si>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</si>
  <si>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</si>
  <si>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</si>
  <si>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</si>
  <si>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</si>
  <si>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</si>
  <si>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</si>
  <si>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</si>
  <si>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</si>
  <si>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</si>
  <si>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</si>
  <si>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</si>
  <si>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</si>
  <si>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</si>
  <si>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</si>
  <si>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</si>
  <si>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</si>
  <si>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</si>
  <si>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</si>
  <si>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</si>
  <si>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</si>
  <si>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</si>
  <si>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</si>
  <si>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</si>
  <si>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</si>
  <si>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</si>
  <si>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</si>
  <si>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</si>
  <si>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</si>
  <si>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</si>
  <si>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</si>
  <si>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</si>
  <si>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</si>
  <si>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</si>
  <si>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</si>
  <si>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</si>
  <si>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</si>
  <si>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</si>
  <si>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</si>
  <si>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</si>
  <si>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</si>
  <si>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</si>
  <si>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</si>
  <si>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</si>
  <si>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</si>
  <si>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</si>
  <si>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</si>
  <si>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</si>
  <si>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</si>
  <si>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</si>
  <si>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</si>
  <si>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</si>
  <si>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</si>
  <si>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</si>
  <si>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</si>
  <si>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</si>
  <si>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</si>
  <si>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</si>
  <si>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</si>
  <si>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</si>
  <si>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</si>
  <si>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</si>
  <si>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</si>
  <si>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</si>
  <si>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</si>
  <si>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</si>
  <si>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</si>
  <si>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</si>
  <si>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</si>
  <si>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</si>
  <si>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</si>
  <si>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</si>
  <si>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</si>
  <si>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</si>
  <si>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</si>
  <si>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</si>
  <si>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</si>
  <si>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</si>
  <si>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</si>
  <si>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</si>
  <si>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</si>
  <si>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</si>
  <si>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</si>
  <si>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</si>
  <si>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</si>
  <si>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</si>
  <si>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</si>
  <si>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</si>
  <si>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</si>
  <si>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</si>
  <si>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</si>
  <si>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</si>
  <si>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</si>
  <si>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</si>
  <si>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</si>
  <si>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</si>
  <si>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</si>
  <si>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</si>
  <si>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</si>
  <si>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</si>
  <si>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</si>
  <si>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</si>
  <si>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</si>
  <si>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</si>
  <si>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</si>
  <si>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</si>
  <si>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</si>
  <si>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</si>
  <si>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</si>
  <si>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</si>
  <si>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</si>
  <si>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</si>
  <si>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</si>
  <si>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</si>
  <si>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</si>
  <si>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</si>
  <si>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</si>
  <si>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</si>
  <si>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</si>
  <si>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</si>
  <si>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</si>
  <si>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</si>
  <si>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</si>
  <si>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</si>
  <si>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</si>
  <si>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</si>
  <si>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</si>
  <si>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</si>
  <si>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</si>
  <si>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</si>
  <si>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</si>
  <si>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</si>
  <si>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</si>
  <si>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</si>
  <si>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</si>
  <si>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</si>
  <si>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</si>
  <si>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</si>
  <si>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</si>
  <si>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</si>
  <si>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</si>
  <si>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</si>
  <si>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</si>
  <si>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</si>
  <si>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</si>
  <si>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</si>
  <si>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</si>
  <si>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</si>
  <si>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</si>
  <si>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</si>
  <si>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</si>
  <si>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</si>
  <si>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</si>
  <si>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</si>
  <si>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</si>
  <si>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</si>
  <si>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</si>
  <si>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</si>
  <si>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</si>
  <si>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</si>
  <si>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</si>
  <si>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</si>
  <si>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</si>
  <si>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</si>
  <si>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</si>
  <si>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</si>
  <si>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</si>
  <si>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</si>
  <si>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</si>
  <si>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</si>
  <si>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</si>
  <si>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</si>
  <si>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</si>
  <si>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</si>
  <si>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</si>
  <si>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</si>
  <si>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</si>
  <si>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</si>
  <si>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</si>
  <si>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</si>
  <si>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</si>
  <si>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</si>
  <si>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</si>
  <si>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</si>
  <si>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</si>
  <si>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</si>
  <si>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</si>
  <si>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</si>
  <si>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</si>
  <si>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</si>
  <si>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</si>
  <si>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</si>
  <si>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</si>
  <si>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</si>
  <si>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</si>
  <si>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</si>
  <si>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</si>
  <si>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</si>
  <si>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</si>
  <si>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</si>
  <si>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</si>
  <si>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</si>
  <si>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</si>
  <si>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</si>
  <si>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</si>
  <si>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</si>
  <si>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</si>
  <si>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</si>
  <si>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</si>
  <si>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</si>
  <si>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</si>
  <si>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</si>
  <si>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</si>
  <si>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</si>
  <si>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</si>
  <si>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</si>
  <si>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</si>
  <si>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</si>
  <si>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</si>
  <si>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</si>
  <si>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</si>
  <si>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</si>
  <si>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</si>
  <si>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</si>
  <si>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</si>
  <si>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</si>
  <si>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</si>
  <si>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</si>
  <si>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</si>
  <si>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</si>
  <si>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</si>
  <si>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</si>
  <si>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</si>
  <si>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</si>
  <si>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</si>
  <si>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</si>
  <si>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</si>
  <si>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</si>
  <si>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</si>
  <si>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</si>
  <si>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</si>
  <si>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</si>
  <si>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</si>
  <si>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</si>
  <si>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</si>
  <si>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</si>
  <si>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</si>
  <si>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</si>
  <si>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</si>
  <si>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</si>
  <si>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</si>
  <si>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</si>
  <si>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</si>
  <si>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</si>
  <si>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</si>
  <si>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</si>
  <si>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</si>
  <si>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</si>
  <si>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</si>
  <si>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</si>
  <si>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</si>
  <si>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</si>
  <si>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</si>
  <si>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</si>
  <si>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</si>
  <si>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</si>
  <si>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</si>
  <si>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</si>
  <si>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</si>
  <si>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</si>
  <si>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</si>
  <si>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</si>
  <si>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</si>
  <si>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</si>
  <si>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</si>
  <si>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</si>
  <si>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</si>
  <si>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</si>
  <si>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</si>
  <si>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</si>
  <si>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</si>
  <si>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</si>
  <si>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</si>
  <si>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</si>
  <si>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</si>
  <si>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</si>
  <si>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</si>
  <si>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</si>
  <si>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</si>
  <si>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</si>
  <si>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</si>
  <si>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</si>
  <si>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</si>
  <si>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</si>
  <si>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</si>
  <si>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</si>
  <si>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</si>
  <si>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</si>
  <si>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</si>
  <si>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</si>
  <si>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</si>
  <si>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</si>
  <si>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</si>
  <si>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</si>
  <si>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</si>
  <si>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</si>
  <si>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</si>
  <si>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</si>
  <si>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</si>
  <si>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</si>
  <si>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</si>
  <si>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</si>
  <si>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</si>
  <si>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</si>
  <si>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</si>
  <si>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</si>
  <si>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</si>
  <si>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</si>
  <si>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</si>
  <si>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</si>
  <si>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</si>
  <si>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</si>
  <si>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</si>
  <si>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</si>
  <si>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</si>
  <si>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</si>
  <si>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</si>
  <si>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</si>
  <si>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</si>
  <si>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</si>
  <si>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</si>
  <si>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</si>
  <si>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</si>
  <si>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</si>
  <si>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</si>
  <si>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</si>
  <si>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</si>
  <si>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</si>
  <si>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</si>
  <si>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</si>
  <si>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</si>
  <si>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</si>
  <si>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</si>
  <si>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</si>
  <si>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</si>
  <si>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</si>
  <si>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</si>
  <si>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</si>
  <si>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</si>
  <si>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</si>
  <si>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</si>
  <si>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</si>
  <si>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</si>
  <si>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</si>
  <si>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</si>
  <si>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</si>
  <si>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</si>
  <si>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</si>
  <si>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</si>
  <si>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</si>
  <si>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</si>
  <si>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</si>
  <si>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</si>
  <si>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</si>
  <si>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</si>
  <si>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</si>
  <si>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</si>
  <si>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</si>
  <si>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</si>
  <si>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</si>
  <si>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</si>
  <si>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</si>
  <si>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</si>
  <si>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</si>
  <si>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</si>
  <si>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</si>
  <si>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</si>
  <si>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</si>
  <si>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</si>
  <si>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</si>
  <si>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</si>
  <si>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</si>
  <si>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</si>
  <si>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</si>
  <si>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</si>
  <si>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</si>
  <si>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</si>
  <si>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</si>
  <si>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</si>
  <si>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</si>
  <si>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</si>
  <si>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</si>
  <si>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</si>
  <si>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</si>
  <si>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</si>
  <si>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</si>
  <si>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</si>
  <si>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</si>
  <si>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</si>
  <si>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</si>
  <si>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</si>
  <si>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</si>
  <si>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</si>
  <si>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</si>
  <si>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</si>
  <si>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</si>
  <si>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</si>
  <si>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</si>
  <si>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</si>
  <si>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</si>
  <si>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</si>
  <si>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</si>
  <si>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</si>
  <si>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</si>
  <si>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</si>
  <si>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</si>
  <si>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</si>
  <si>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</si>
  <si>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</si>
  <si>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</si>
  <si>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</si>
  <si>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</si>
  <si>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</si>
  <si>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</si>
  <si>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</si>
  <si>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</si>
  <si>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</si>
  <si>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</si>
  <si>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</si>
  <si>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</si>
  <si>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</si>
  <si>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</si>
  <si>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</si>
  <si>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</si>
  <si>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</si>
  <si>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</si>
  <si>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</si>
  <si>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</si>
  <si>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</si>
  <si>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</si>
  <si>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</si>
  <si>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</si>
  <si>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</si>
  <si>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</si>
  <si>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</si>
  <si>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</si>
  <si>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</si>
  <si>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</si>
  <si>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</si>
  <si>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</si>
  <si>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</si>
  <si>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</si>
  <si>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</si>
  <si>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</si>
  <si>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</si>
  <si>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</si>
  <si>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</si>
  <si>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</si>
  <si>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</si>
  <si>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</si>
  <si>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</si>
  <si>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</si>
  <si>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</si>
  <si>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</si>
  <si>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</si>
  <si>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</si>
  <si>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</si>
  <si>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</si>
  <si>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</si>
  <si>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</si>
  <si>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</si>
  <si>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</si>
  <si>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</si>
  <si>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</si>
  <si>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</si>
  <si>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</si>
  <si>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</si>
  <si>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</si>
  <si>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</si>
  <si>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</si>
  <si>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</si>
  <si>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</si>
  <si>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</si>
  <si>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</si>
  <si>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</si>
  <si>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</si>
  <si>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</si>
  <si>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</si>
  <si>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</si>
  <si>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</si>
  <si>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</si>
  <si>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</si>
  <si>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</si>
  <si>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</si>
  <si>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</si>
  <si>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</si>
  <si>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</si>
  <si>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</si>
  <si>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</si>
  <si>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</si>
  <si>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</si>
  <si>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</si>
  <si>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</si>
  <si>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</si>
  <si>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</si>
  <si>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</si>
  <si>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</si>
  <si>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</si>
  <si>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</si>
  <si>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</si>
  <si>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</si>
  <si>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</si>
  <si>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</si>
  <si>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</si>
  <si>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</si>
  <si>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</si>
  <si>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</si>
  <si>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</si>
  <si>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</si>
  <si>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</si>
  <si>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</si>
  <si>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</si>
  <si>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</si>
  <si>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</si>
  <si>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</si>
  <si>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</si>
  <si>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</si>
  <si>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</si>
  <si>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</si>
  <si>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</si>
  <si>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</si>
  <si>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</si>
  <si>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</si>
  <si>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</si>
  <si>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</si>
  <si>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</si>
  <si>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</si>
  <si>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</si>
  <si>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</si>
  <si>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</si>
  <si>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</si>
  <si>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</si>
  <si>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</si>
  <si>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</si>
  <si>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</si>
  <si>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</si>
  <si>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</si>
  <si>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</si>
  <si>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</si>
  <si>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</si>
  <si>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</si>
  <si>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</si>
  <si>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</si>
  <si>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</si>
  <si>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</si>
  <si>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</si>
  <si>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</si>
  <si>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</si>
  <si>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</si>
  <si>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</si>
  <si>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</si>
  <si>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</si>
  <si>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</si>
  <si>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</si>
  <si>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</si>
  <si>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</si>
  <si>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</si>
  <si>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</si>
  <si>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</si>
  <si>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</si>
  <si>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</si>
  <si>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</si>
  <si>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</si>
  <si>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</si>
  <si>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</si>
  <si>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</si>
  <si>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</si>
  <si>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</si>
  <si>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</si>
  <si>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</si>
  <si>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</si>
  <si>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</si>
  <si>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</si>
  <si>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</si>
  <si>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</si>
  <si>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</si>
  <si>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</si>
  <si>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</si>
  <si>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</si>
  <si>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</si>
  <si>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</si>
  <si>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</si>
  <si>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</si>
  <si>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</si>
  <si>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</si>
  <si>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</si>
  <si>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</si>
  <si>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</si>
  <si>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</si>
  <si>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</si>
  <si>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</si>
  <si>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</si>
  <si>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</si>
  <si>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</si>
  <si>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</si>
  <si>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</si>
  <si>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</si>
  <si>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</si>
  <si>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</si>
  <si>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</si>
  <si>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</si>
  <si>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</si>
  <si>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</si>
  <si>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</si>
  <si>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</si>
  <si>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</si>
  <si>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</si>
  <si>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</si>
  <si>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</si>
  <si>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</si>
  <si>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</si>
  <si>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</si>
  <si>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</si>
  <si>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</si>
  <si>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</si>
  <si>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</si>
  <si>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</si>
  <si>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</si>
  <si>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</si>
  <si>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</si>
  <si>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</si>
  <si>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</si>
  <si>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</si>
  <si>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</si>
  <si>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</si>
  <si>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</si>
  <si>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</si>
  <si>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</si>
  <si>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</si>
  <si>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</si>
  <si>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</si>
  <si>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</si>
  <si>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</si>
  <si>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</si>
  <si>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</si>
  <si>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</si>
  <si>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</si>
  <si>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</si>
  <si>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</si>
  <si>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</si>
  <si>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</si>
  <si>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</si>
  <si>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</si>
  <si>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</si>
  <si>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</si>
  <si>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</si>
  <si>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</si>
  <si>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</si>
  <si>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</si>
  <si>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</si>
  <si>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</si>
  <si>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</si>
  <si>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</si>
  <si>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</si>
  <si>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</si>
  <si>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</si>
  <si>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</si>
  <si>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</si>
  <si>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</si>
  <si>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</si>
  <si>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</si>
  <si>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</si>
  <si>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</si>
  <si>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</si>
  <si>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</si>
  <si>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</si>
  <si>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</si>
  <si>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</si>
  <si>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</si>
  <si>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</si>
  <si>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</si>
  <si>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</si>
  <si>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</si>
  <si>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</si>
  <si>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</si>
  <si>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</si>
  <si>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</si>
  <si>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</si>
  <si>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</si>
  <si>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</si>
  <si>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</si>
  <si>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</si>
  <si>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</si>
  <si>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</si>
  <si>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</si>
  <si>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</si>
  <si>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</si>
  <si>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</si>
  <si>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</si>
  <si>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</si>
  <si>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</si>
  <si>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</si>
  <si>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</si>
  <si>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</si>
  <si>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</si>
  <si>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</si>
  <si>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</si>
  <si>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</si>
  <si>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</si>
  <si>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</si>
  <si>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</si>
  <si>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</si>
  <si>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</si>
  <si>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</si>
  <si>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</si>
  <si>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</si>
  <si>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</si>
  <si>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</si>
  <si>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</si>
  <si>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</si>
  <si>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</si>
  <si>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</si>
  <si>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</si>
  <si>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</si>
  <si>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</si>
  <si>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</si>
  <si>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</si>
  <si>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</si>
  <si>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</si>
  <si>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</si>
  <si>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</si>
  <si>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</si>
  <si>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</si>
  <si>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</si>
  <si>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</si>
  <si>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</si>
  <si>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</si>
  <si>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</si>
  <si>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</si>
  <si>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</si>
  <si>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</si>
  <si>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</si>
  <si>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</si>
  <si>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</si>
  <si>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</si>
  <si>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</si>
  <si>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</si>
  <si>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</si>
  <si>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</si>
  <si>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</si>
  <si>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</si>
  <si>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</si>
  <si>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</si>
  <si>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</si>
  <si>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</si>
  <si>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</si>
  <si>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</si>
  <si>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</si>
  <si>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</si>
  <si>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</si>
  <si>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</si>
  <si>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</si>
  <si>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</si>
  <si>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</si>
  <si>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</si>
  <si>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</si>
  <si>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</si>
  <si>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</si>
  <si>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</si>
  <si>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</si>
  <si>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</si>
  <si>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</si>
  <si>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</si>
  <si>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</si>
  <si>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</si>
  <si>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</si>
  <si>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</si>
  <si>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</si>
  <si>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</si>
  <si>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</si>
  <si>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</si>
  <si>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</si>
  <si>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</si>
  <si>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</si>
  <si>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</si>
  <si>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</si>
  <si>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</si>
  <si>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</si>
  <si>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</si>
  <si>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</si>
  <si>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</si>
  <si>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</si>
  <si>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</si>
  <si>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</si>
  <si>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</si>
  <si>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</si>
  <si>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</si>
  <si>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</si>
  <si>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</si>
  <si>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</si>
  <si>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</si>
  <si>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</si>
  <si>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</si>
  <si>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</si>
  <si>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</si>
  <si>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</si>
  <si>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</si>
  <si>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</si>
  <si>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</si>
  <si>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</si>
  <si>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</si>
  <si>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</si>
  <si>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</si>
  <si>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</si>
  <si>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</si>
  <si>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</si>
  <si>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</si>
  <si>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</si>
  <si>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</si>
  <si>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</si>
  <si>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</si>
  <si>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</si>
  <si>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</si>
  <si>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</si>
  <si>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</si>
  <si>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</si>
  <si>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</si>
  <si>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</si>
  <si>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</si>
  <si>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</si>
  <si>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</si>
  <si>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</si>
  <si>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</si>
  <si>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</si>
  <si>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</si>
  <si>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</si>
  <si>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</si>
  <si>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</si>
  <si>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</si>
  <si>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</si>
  <si>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</si>
  <si>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</si>
  <si>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</si>
  <si>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</si>
  <si>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</si>
  <si>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</si>
  <si>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</si>
  <si>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</si>
  <si>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</si>
  <si>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</si>
  <si>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</si>
  <si>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</si>
  <si>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</si>
  <si>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</si>
  <si>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</si>
  <si>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</si>
  <si>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</si>
  <si>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</si>
  <si>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</si>
  <si>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</si>
  <si>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</si>
  <si>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</si>
  <si>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</si>
  <si>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</si>
  <si>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</si>
  <si>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</si>
  <si>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</si>
  <si>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</si>
  <si>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</si>
  <si>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</si>
  <si>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</si>
  <si>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</si>
  <si>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</si>
  <si>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</si>
  <si>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</si>
  <si>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</si>
  <si>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</si>
  <si>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</si>
  <si>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</si>
  <si>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</si>
  <si>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</si>
  <si>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</si>
  <si>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</si>
  <si>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</si>
  <si>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</si>
  <si>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</si>
  <si>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</si>
  <si>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</si>
  <si>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</si>
  <si>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</si>
  <si>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</si>
  <si>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</si>
  <si>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</si>
  <si>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</si>
  <si>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</si>
  <si>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</si>
  <si>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</si>
  <si>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</si>
  <si>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</si>
  <si>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</si>
  <si>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</si>
  <si>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</si>
  <si>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</si>
  <si>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</si>
  <si>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</si>
  <si>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</si>
  <si>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</si>
  <si>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</si>
  <si>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</si>
  <si>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</si>
  <si>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</si>
  <si>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</si>
  <si>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</si>
  <si>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</si>
  <si>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</si>
  <si>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</si>
  <si>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</si>
  <si>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</si>
  <si>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</si>
  <si>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</si>
  <si>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</si>
  <si>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</si>
  <si>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</si>
  <si>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</si>
  <si>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</si>
  <si>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</si>
  <si>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</si>
  <si>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</si>
  <si>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</si>
  <si>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</si>
  <si>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</si>
  <si>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</si>
  <si>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</si>
  <si>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</si>
  <si>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</si>
  <si>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</si>
  <si>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</si>
  <si>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</si>
  <si>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</si>
  <si>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</si>
  <si>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</si>
  <si>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</si>
  <si>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</si>
  <si>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</si>
  <si>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</si>
  <si>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</si>
  <si>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</si>
  <si>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</si>
  <si>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</si>
  <si>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</si>
  <si>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</si>
  <si>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</si>
  <si>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</si>
  <si>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</si>
  <si>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</si>
  <si>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</si>
  <si>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</si>
  <si>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</si>
  <si>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</si>
  <si>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</si>
  <si>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</si>
  <si>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</si>
  <si>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</si>
  <si>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</si>
  <si>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</si>
  <si>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</si>
  <si>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</si>
  <si>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</si>
  <si>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</si>
  <si>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</si>
  <si>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</si>
  <si>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</si>
  <si>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</si>
  <si>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</si>
  <si>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</si>
  <si>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</si>
  <si>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</si>
  <si>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</si>
  <si>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</si>
  <si>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</si>
  <si>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</si>
  <si>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</si>
  <si>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</si>
  <si>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</si>
  <si>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</si>
  <si>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</si>
  <si>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</si>
  <si>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</si>
  <si>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</si>
  <si>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</si>
  <si>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</si>
  <si>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</si>
  <si>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</si>
  <si>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</si>
  <si>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</si>
  <si>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</si>
  <si>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</si>
  <si>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</si>
  <si>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</si>
  <si>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</si>
  <si>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</si>
  <si>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</si>
  <si>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</si>
  <si>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</si>
  <si>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</si>
  <si>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</si>
  <si>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</si>
  <si>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</si>
  <si>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</si>
  <si>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</si>
  <si>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</si>
  <si>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</si>
  <si>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</si>
  <si>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</si>
  <si>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</si>
  <si>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</si>
  <si>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</si>
  <si>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</si>
  <si>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</si>
  <si>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</si>
  <si>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</si>
  <si>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</si>
  <si>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</si>
  <si>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</si>
  <si>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</si>
  <si>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</si>
  <si>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</si>
  <si>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</si>
  <si>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</si>
  <si>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</si>
  <si>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</si>
  <si>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</si>
  <si>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</si>
  <si>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</si>
  <si>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</si>
  <si>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</si>
  <si>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</si>
  <si>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</si>
  <si>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</si>
  <si>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</si>
  <si>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</si>
  <si>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</si>
  <si>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</si>
  <si>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</si>
  <si>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</si>
  <si>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</si>
  <si>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</si>
  <si>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</si>
  <si>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</si>
  <si>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</si>
  <si>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</si>
  <si>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</si>
  <si>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</si>
  <si>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</si>
  <si>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</si>
  <si>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</si>
  <si>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</si>
  <si>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</si>
  <si>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</si>
  <si>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</si>
  <si>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</si>
  <si>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</si>
  <si>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</si>
  <si>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</si>
  <si>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</si>
  <si>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</si>
  <si>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</si>
  <si>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</si>
  <si>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</si>
  <si>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</si>
  <si>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</si>
  <si>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</si>
  <si>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</si>
  <si>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</si>
  <si>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</si>
  <si>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</si>
  <si>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</si>
  <si>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</si>
  <si>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</si>
  <si>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</si>
  <si>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</si>
  <si>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</si>
  <si>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</si>
  <si>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</si>
  <si>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</si>
  <si>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</si>
  <si>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</si>
  <si>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</si>
  <si>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</si>
  <si>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</si>
  <si>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</si>
  <si>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</si>
  <si>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</si>
  <si>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</si>
  <si>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</si>
  <si>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</si>
  <si>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</si>
  <si>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</si>
  <si>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</si>
  <si>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</si>
  <si>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</si>
  <si>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</si>
  <si>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</si>
  <si>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</si>
  <si>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</si>
  <si>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</si>
  <si>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</si>
  <si>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</si>
  <si>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</si>
  <si>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</si>
  <si>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</si>
  <si>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</si>
  <si>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</si>
  <si>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</si>
  <si>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</si>
  <si>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</si>
  <si>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</si>
  <si>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</si>
  <si>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</si>
  <si>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</si>
  <si>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</si>
  <si>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</si>
  <si>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</si>
  <si>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</si>
  <si>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</si>
  <si>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</si>
  <si>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</si>
  <si>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</si>
  <si>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</si>
  <si>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</si>
  <si>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</si>
  <si>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</si>
  <si>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</si>
  <si>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</si>
  <si>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</si>
  <si>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</si>
  <si>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</si>
  <si>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</si>
  <si>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</si>
  <si>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</si>
  <si>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</si>
  <si>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</si>
  <si>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</si>
  <si>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</si>
  <si>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</si>
  <si>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</si>
  <si>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</si>
  <si>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</si>
  <si>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</si>
  <si>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</si>
  <si>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</si>
  <si>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</si>
  <si>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</si>
  <si>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</si>
  <si>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</si>
  <si>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</si>
  <si>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</si>
  <si>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</si>
  <si>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</si>
  <si>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</si>
  <si>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</si>
  <si>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</si>
  <si>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</si>
  <si>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</si>
  <si>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</si>
  <si>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</si>
  <si>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</si>
  <si>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</si>
  <si>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</si>
  <si>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</si>
  <si>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</si>
  <si>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</si>
  <si>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</si>
  <si>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</si>
  <si>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</si>
  <si>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</si>
  <si>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</si>
  <si>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</si>
  <si>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</si>
  <si>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</si>
  <si>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</si>
  <si>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</si>
  <si>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</si>
  <si>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</si>
  <si>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</si>
  <si>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</si>
  <si>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</si>
  <si>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</si>
  <si>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</si>
  <si>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</si>
  <si>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</si>
  <si>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</si>
  <si>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</si>
  <si>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</si>
  <si>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</si>
  <si>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</si>
  <si>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</si>
  <si>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</si>
  <si>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</si>
  <si>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</si>
  <si>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</si>
  <si>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</si>
  <si>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</si>
  <si>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</si>
  <si>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</si>
  <si>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</si>
  <si>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</si>
  <si>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</si>
  <si>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</si>
  <si>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</si>
  <si>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</si>
  <si>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</si>
  <si>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</si>
  <si>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</si>
  <si>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</si>
  <si>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</si>
  <si>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</si>
  <si>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</si>
  <si>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</si>
  <si>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</si>
  <si>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</si>
  <si>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</si>
  <si>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</si>
  <si>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</si>
  <si>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</si>
  <si>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</si>
  <si>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</si>
  <si>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</si>
  <si>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</si>
  <si>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</si>
  <si>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</si>
  <si>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</si>
  <si>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</si>
  <si>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</si>
  <si>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</si>
  <si>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</si>
  <si>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</si>
  <si>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</si>
  <si>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</si>
  <si>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</si>
  <si>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</si>
  <si>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</si>
  <si>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</si>
  <si>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</si>
  <si>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</si>
  <si>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</si>
  <si>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</si>
  <si>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</si>
  <si>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</si>
  <si>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</si>
  <si>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</si>
  <si>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</si>
  <si>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</si>
  <si>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</si>
  <si>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</si>
  <si>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</si>
  <si>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</si>
  <si>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</si>
  <si>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</si>
  <si>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</si>
  <si>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</si>
  <si>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</si>
  <si>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</si>
  <si>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</si>
  <si>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</si>
  <si>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</si>
  <si>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</si>
  <si>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</si>
  <si>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</si>
  <si>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</si>
  <si>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</si>
  <si>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</si>
  <si>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</si>
  <si>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</si>
  <si>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</si>
  <si>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</si>
  <si>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</si>
  <si>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</si>
  <si>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</si>
  <si>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</si>
  <si>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</si>
  <si>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</si>
  <si>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</si>
  <si>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</si>
  <si>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</si>
  <si>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</si>
  <si>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</si>
  <si>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</si>
  <si>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</si>
  <si>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</si>
  <si>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</si>
  <si>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</si>
  <si>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</si>
  <si>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</si>
  <si>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</si>
  <si>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</si>
  <si>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</si>
  <si>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</si>
  <si>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</si>
  <si>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</si>
  <si>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</si>
  <si>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</si>
  <si>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</si>
  <si>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</si>
  <si>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</si>
  <si>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</si>
  <si>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</si>
  <si>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</si>
  <si>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</si>
  <si>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</si>
  <si>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</si>
  <si>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</si>
  <si>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</si>
  <si>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</si>
  <si>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</si>
  <si>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</si>
  <si>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</si>
  <si>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</si>
  <si>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</si>
  <si>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</si>
  <si>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</si>
  <si>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</si>
  <si>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</si>
  <si>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</si>
  <si>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</si>
  <si>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</si>
  <si>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</si>
  <si>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</si>
  <si>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</si>
  <si>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</si>
  <si>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</si>
  <si>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</si>
  <si>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</si>
  <si>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</si>
  <si>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</si>
  <si>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</si>
  <si>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</si>
  <si>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</si>
  <si>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</si>
  <si>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</si>
  <si>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</si>
  <si>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</si>
  <si>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</si>
  <si>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</si>
  <si>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</si>
  <si>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</si>
  <si>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</si>
  <si>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</si>
  <si>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</si>
  <si>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</si>
  <si>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</si>
  <si>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</si>
  <si>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</si>
  <si>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</si>
  <si>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</si>
  <si>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</si>
  <si>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</si>
  <si>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</si>
  <si>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</si>
  <si>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</si>
  <si>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</si>
  <si>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</si>
  <si>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</si>
  <si>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</si>
  <si>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</si>
  <si>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</si>
  <si>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</si>
  <si>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</si>
  <si>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</si>
  <si>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</si>
  <si>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</si>
  <si>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</si>
  <si>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</si>
  <si>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</si>
  <si>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</si>
  <si>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</si>
  <si>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</si>
  <si>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</si>
  <si>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</si>
  <si>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</si>
  <si>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</si>
  <si>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</si>
  <si>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</si>
  <si>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</si>
  <si>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</si>
  <si>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</si>
  <si>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</si>
  <si>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</si>
  <si>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</si>
  <si>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</si>
  <si>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</si>
  <si>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</si>
  <si>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</si>
  <si>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</si>
  <si>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</si>
  <si>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</si>
  <si>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</si>
  <si>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</si>
  <si>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</si>
  <si>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</si>
  <si>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</si>
  <si>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</si>
  <si>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</si>
  <si>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</si>
  <si>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</si>
  <si>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</si>
  <si>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</si>
  <si>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</si>
  <si>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</si>
  <si>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</si>
  <si>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</si>
  <si>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</si>
  <si>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</si>
  <si>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</si>
  <si>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</si>
  <si>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</si>
  <si>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</si>
  <si>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</si>
  <si>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</si>
  <si>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</si>
  <si>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</si>
  <si>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</si>
  <si>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</si>
  <si>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</si>
  <si>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</si>
  <si>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</si>
  <si>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</si>
  <si>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</si>
  <si>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</si>
  <si>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</si>
  <si>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</si>
  <si>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</si>
  <si>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</si>
  <si>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</si>
  <si>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</si>
  <si>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</si>
  <si>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</si>
  <si>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</si>
  <si>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</si>
  <si>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</si>
  <si>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</si>
  <si>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</si>
  <si>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</si>
  <si>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</si>
  <si>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</si>
  <si>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</si>
  <si>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</si>
  <si>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</si>
  <si>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</si>
  <si>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</si>
  <si>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</si>
  <si>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</si>
  <si>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</si>
  <si>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</si>
  <si>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</si>
  <si>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</si>
  <si>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</si>
  <si>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</si>
  <si>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</si>
  <si>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</si>
  <si>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</si>
  <si>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</si>
  <si>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</si>
  <si>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</si>
  <si>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</si>
  <si>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</si>
  <si>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</si>
  <si>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</si>
  <si>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</si>
  <si>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</si>
  <si>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</si>
  <si>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</si>
  <si>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</si>
  <si>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</si>
  <si>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</si>
  <si>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</si>
  <si>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</si>
  <si>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</si>
  <si>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</si>
  <si>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</si>
  <si>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</si>
  <si>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</si>
  <si>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</si>
  <si>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</si>
  <si>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</si>
  <si>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</si>
  <si>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</si>
  <si>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</si>
  <si>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</si>
  <si>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</si>
  <si>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</si>
  <si>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</si>
  <si>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</si>
  <si>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</si>
  <si>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</si>
  <si>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</si>
  <si>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</si>
  <si>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</si>
  <si>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</si>
  <si>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</si>
  <si>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</si>
  <si>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</si>
  <si>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</si>
  <si>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</si>
  <si>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</si>
  <si>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</si>
  <si>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</si>
  <si>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</si>
  <si>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</si>
  <si>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</si>
  <si>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</si>
  <si>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</si>
  <si>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</si>
  <si>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</si>
  <si>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</si>
  <si>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</si>
  <si>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</si>
  <si>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</si>
  <si>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</si>
  <si>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</si>
  <si>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</si>
  <si>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</si>
  <si>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</si>
  <si>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</si>
  <si>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</si>
  <si>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</si>
  <si>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</si>
  <si>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</si>
  <si>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</si>
  <si>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</si>
  <si>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</si>
  <si>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</si>
  <si>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</si>
  <si>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</si>
  <si>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</si>
  <si>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</si>
  <si>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</si>
  <si>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</si>
  <si>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</si>
  <si>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</si>
  <si>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</si>
  <si>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</si>
  <si>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</si>
  <si>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</si>
  <si>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</si>
  <si>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</si>
  <si>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</si>
  <si>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</si>
  <si>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</si>
  <si>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</si>
  <si>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</si>
  <si>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</si>
  <si>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</si>
  <si>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</si>
  <si>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</si>
  <si>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</si>
  <si>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</si>
  <si>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</si>
  <si>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</si>
  <si>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</si>
  <si>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</si>
  <si>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</si>
  <si>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</si>
  <si>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</si>
  <si>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</si>
  <si>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</si>
  <si>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</si>
  <si>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</si>
  <si>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</si>
  <si>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</si>
  <si>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</si>
  <si>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</si>
  <si>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</si>
  <si>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</si>
  <si>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</si>
  <si>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</si>
  <si>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</si>
  <si>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</si>
  <si>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</si>
  <si>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</si>
  <si>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</si>
  <si>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</si>
  <si>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</si>
  <si>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</si>
  <si>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</si>
  <si>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</si>
  <si>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</si>
  <si>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</si>
  <si>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</si>
  <si>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</si>
  <si>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</si>
  <si>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</si>
  <si>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</si>
  <si>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</si>
  <si>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</si>
  <si>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</si>
  <si>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</si>
  <si>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</si>
  <si>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</si>
  <si>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</si>
  <si>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</si>
  <si>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</si>
  <si>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</si>
  <si>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</si>
  <si>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</si>
  <si>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</si>
  <si>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</si>
  <si>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</si>
  <si>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</si>
  <si>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</si>
  <si>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</si>
  <si>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</si>
  <si>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</si>
  <si>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</si>
  <si>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</si>
  <si>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</si>
  <si>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</si>
  <si>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</si>
  <si>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</si>
  <si>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</si>
  <si>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</si>
  <si>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</si>
  <si>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</si>
  <si>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</si>
  <si>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</si>
  <si>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</si>
  <si>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</si>
  <si>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</si>
  <si>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</si>
  <si>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</si>
  <si>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</si>
  <si>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</si>
  <si>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</si>
  <si>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</si>
  <si>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</si>
  <si>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</si>
  <si>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</si>
  <si>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</si>
  <si>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</si>
  <si>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</si>
  <si>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</si>
  <si>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</si>
  <si>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</si>
  <si>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</si>
  <si>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</si>
  <si>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</si>
  <si>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</si>
  <si>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</si>
  <si>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</si>
  <si>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</si>
  <si>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</si>
  <si>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</si>
  <si>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</si>
  <si>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</si>
  <si>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</si>
  <si>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</si>
  <si>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</si>
  <si>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</si>
  <si>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</si>
  <si>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</si>
  <si>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</si>
  <si>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</si>
  <si>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</si>
  <si>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</si>
  <si>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</si>
  <si>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</si>
  <si>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</si>
  <si>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</si>
  <si>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</si>
  <si>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</si>
  <si>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</si>
  <si>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</si>
  <si>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</si>
  <si>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</si>
  <si>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</si>
  <si>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</si>
  <si>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</si>
  <si>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</si>
  <si>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</si>
  <si>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</si>
  <si>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</si>
  <si>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</si>
  <si>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</si>
  <si>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</si>
  <si>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</si>
  <si>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</si>
  <si>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</si>
  <si>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</si>
  <si>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</si>
  <si>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</si>
  <si>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</si>
  <si>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</si>
  <si>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</si>
  <si>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</si>
  <si>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</si>
  <si>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</si>
  <si>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</si>
  <si>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</si>
  <si>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</si>
  <si>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</si>
  <si>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</si>
  <si>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</si>
  <si>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</si>
  <si>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</si>
  <si>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</si>
  <si>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</si>
  <si>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</si>
  <si>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</si>
  <si>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</si>
  <si>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</si>
  <si>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</si>
  <si>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</si>
  <si>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</si>
  <si>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</si>
  <si>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</si>
  <si>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</si>
  <si>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</si>
  <si>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</si>
  <si>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</si>
  <si>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</si>
  <si>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</si>
  <si>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</si>
  <si>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</si>
  <si>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</si>
  <si>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</si>
  <si>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</si>
  <si>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</si>
  <si>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</si>
  <si>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</si>
  <si>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</si>
  <si>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</si>
  <si>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</si>
  <si>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</si>
  <si>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</si>
  <si>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</si>
  <si>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</si>
  <si>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</si>
  <si>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</si>
  <si>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</si>
  <si>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</si>
  <si>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</si>
  <si>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</si>
  <si>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</si>
  <si>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</si>
  <si>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</si>
  <si>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</si>
  <si>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</si>
  <si>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</si>
  <si>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</si>
  <si>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</si>
  <si>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</si>
  <si>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</si>
  <si>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</si>
  <si>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</si>
  <si>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</si>
  <si>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</si>
  <si>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</si>
  <si>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</si>
  <si>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</si>
  <si>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</si>
  <si>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</si>
  <si>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</si>
  <si>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</si>
  <si>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</si>
  <si>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</si>
  <si>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</si>
  <si>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</si>
  <si>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</si>
  <si>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</si>
  <si>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</si>
  <si>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</si>
  <si>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</si>
  <si>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</si>
  <si>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</si>
  <si>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</si>
  <si>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</si>
  <si>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</si>
  <si>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</si>
  <si>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</si>
  <si>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</si>
  <si>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</si>
  <si>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</si>
  <si>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</si>
  <si>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</si>
  <si>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</si>
  <si>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</si>
  <si>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</si>
  <si>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</si>
  <si>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</si>
  <si>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</si>
  <si>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</si>
  <si>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</si>
  <si>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</si>
  <si>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</si>
  <si>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</si>
  <si>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</si>
  <si>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</si>
  <si>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</si>
  <si>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</si>
  <si>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</si>
  <si>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</si>
  <si>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</si>
  <si>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</si>
  <si>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</si>
  <si>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</si>
  <si>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</si>
  <si>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</si>
  <si>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</si>
  <si>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</si>
  <si>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</si>
  <si>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</si>
  <si>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</si>
  <si>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</si>
  <si>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</si>
  <si>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</si>
  <si>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</si>
  <si>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</si>
  <si>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</si>
  <si>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</si>
  <si>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</si>
  <si>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</si>
  <si>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</si>
  <si>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</si>
  <si>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</si>
  <si>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</si>
  <si>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</si>
  <si>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</si>
  <si>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</si>
  <si>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</si>
  <si>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</si>
  <si>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</si>
  <si>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</si>
  <si>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</si>
  <si>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</si>
  <si>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</si>
  <si>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</si>
  <si>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</si>
  <si>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</si>
  <si>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</si>
  <si>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</si>
  <si>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</si>
  <si>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</si>
  <si>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</si>
  <si>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</si>
  <si>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</si>
  <si>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</si>
  <si>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</si>
  <si>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</si>
  <si>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</si>
  <si>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</si>
  <si>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</si>
  <si>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</si>
  <si>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</si>
  <si>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</si>
  <si>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</si>
  <si>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</si>
  <si>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</si>
  <si>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</si>
  <si>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</si>
  <si>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</si>
  <si>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</si>
  <si>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</si>
  <si>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</si>
  <si>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</si>
  <si>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</si>
  <si>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</si>
  <si>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</si>
  <si>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</si>
  <si>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</si>
  <si>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</si>
  <si>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</si>
  <si>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</si>
  <si>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</si>
  <si>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</si>
  <si>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</si>
  <si>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</si>
  <si>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</si>
  <si>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</si>
  <si>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</si>
  <si>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</si>
  <si>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</si>
  <si>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</si>
  <si>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</si>
  <si>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</si>
  <si>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</si>
  <si>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</si>
  <si>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</si>
  <si>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</si>
  <si>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</si>
  <si>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</si>
  <si>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</si>
  <si>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</si>
  <si>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</si>
  <si>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</si>
  <si>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</si>
  <si>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</si>
  <si>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</si>
  <si>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</si>
  <si>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</si>
  <si>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</si>
  <si>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</si>
  <si>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</si>
  <si>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</si>
  <si>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</si>
  <si>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</si>
  <si>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</si>
  <si>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</si>
  <si>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</si>
  <si>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</si>
  <si>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</si>
  <si>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</si>
  <si>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</si>
  <si>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</si>
  <si>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</si>
  <si>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</si>
  <si>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</si>
  <si>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</si>
  <si>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</si>
  <si>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</si>
  <si>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</si>
  <si>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</si>
  <si>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</si>
  <si>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</si>
  <si>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</si>
  <si>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</si>
  <si>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</si>
  <si>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</si>
  <si>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</si>
  <si>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</si>
  <si>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</si>
  <si>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</si>
  <si>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</si>
  <si>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</si>
  <si>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</si>
  <si>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</si>
  <si>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</si>
  <si>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</si>
  <si>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</si>
  <si>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</si>
  <si>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</si>
  <si>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</si>
  <si>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</si>
  <si>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</si>
  <si>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</si>
  <si>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</si>
  <si>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</si>
  <si>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</si>
  <si>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</si>
  <si>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</si>
  <si>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</si>
  <si>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</si>
  <si>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</si>
  <si>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</si>
  <si>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</si>
  <si>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</si>
  <si>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</si>
  <si>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</si>
  <si>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</si>
  <si>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</si>
  <si>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</si>
  <si>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</si>
  <si>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</si>
  <si>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</si>
  <si>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</si>
  <si>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</si>
  <si>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</si>
  <si>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</si>
  <si>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</si>
  <si>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</si>
  <si>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</si>
  <si>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</si>
  <si>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</si>
  <si>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</si>
  <si>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</si>
  <si>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</si>
  <si>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</si>
  <si>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</si>
  <si>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</si>
  <si>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</si>
  <si>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</si>
  <si>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</si>
  <si>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</si>
  <si>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</si>
  <si>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</si>
  <si>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</si>
  <si>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</si>
  <si>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</si>
  <si>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</si>
  <si>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</si>
  <si>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</si>
  <si>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</si>
  <si>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</si>
  <si>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</si>
  <si>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</si>
  <si>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</si>
  <si>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</si>
  <si>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</si>
  <si>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</si>
  <si>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</si>
  <si>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</si>
  <si>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</si>
  <si>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</si>
  <si>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</si>
  <si>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</si>
  <si>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</si>
  <si>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</si>
  <si>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</si>
  <si>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</si>
  <si>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</si>
  <si>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</si>
  <si>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</si>
  <si>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</si>
  <si>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</si>
  <si>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</si>
  <si>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</si>
  <si>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</si>
  <si>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</si>
  <si>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</si>
  <si>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</si>
  <si>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</si>
  <si>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</si>
  <si>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</si>
  <si>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</si>
  <si>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</si>
  <si>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</si>
  <si>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</si>
  <si>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</si>
  <si>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</si>
  <si>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</si>
  <si>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</si>
  <si>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</si>
  <si>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</si>
  <si>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</si>
  <si>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</si>
  <si>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</si>
  <si>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</si>
  <si>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</si>
  <si>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</si>
  <si>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</si>
  <si>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</si>
  <si>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</si>
  <si>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</si>
  <si>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</si>
  <si>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</si>
  <si>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</si>
  <si>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</si>
  <si>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</si>
  <si>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</si>
  <si>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</si>
  <si>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</si>
  <si>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</si>
  <si>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</si>
  <si>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</si>
  <si>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</si>
  <si>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</si>
  <si>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</si>
  <si>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</si>
  <si>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</si>
  <si>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</si>
  <si>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</si>
  <si>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</si>
  <si>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</si>
  <si>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</si>
  <si>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</si>
  <si>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</si>
  <si>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</si>
  <si>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</si>
  <si>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</si>
  <si>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</si>
  <si>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</si>
  <si>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</si>
  <si>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</si>
  <si>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</si>
  <si>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</si>
  <si>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</si>
  <si>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</si>
  <si>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</si>
  <si>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</si>
  <si>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</si>
  <si>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</si>
  <si>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</si>
  <si>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</si>
  <si>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</si>
  <si>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</si>
  <si>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</si>
  <si>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</si>
  <si>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</si>
  <si>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</si>
  <si>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</si>
  <si>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</si>
  <si>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</si>
  <si>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</si>
  <si>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</si>
  <si>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</si>
  <si>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</si>
  <si>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</si>
  <si>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</si>
  <si>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</si>
  <si>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</si>
  <si>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</si>
  <si>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</si>
  <si>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</si>
  <si>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</si>
  <si>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</si>
  <si>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</si>
  <si>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</si>
  <si>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</si>
  <si>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</si>
  <si>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</si>
  <si>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</si>
  <si>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</si>
  <si>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</si>
  <si>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</si>
  <si>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</si>
  <si>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</si>
  <si>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</si>
  <si>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</si>
  <si>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</si>
  <si>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</si>
  <si>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</si>
  <si>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</si>
  <si>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</si>
  <si>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</si>
  <si>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</si>
  <si>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</si>
  <si>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</si>
  <si>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</si>
  <si>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</si>
  <si>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</si>
  <si>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</si>
  <si>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</si>
  <si>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</si>
  <si>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</si>
  <si>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</si>
  <si>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</si>
  <si>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</si>
  <si>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</si>
  <si>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</si>
  <si>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</si>
  <si>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</si>
  <si>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</si>
  <si>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</si>
  <si>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</si>
  <si>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</si>
  <si>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</si>
  <si>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</si>
  <si>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</si>
  <si>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</si>
  <si>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</si>
  <si>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</si>
  <si>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</si>
  <si>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</si>
  <si>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</si>
  <si>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</si>
  <si>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</si>
  <si>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</si>
  <si>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</si>
  <si>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</si>
  <si>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</si>
  <si>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</si>
  <si>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</si>
  <si>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</si>
  <si>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</si>
  <si>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</si>
  <si>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</si>
  <si>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</si>
  <si>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</si>
  <si>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</si>
  <si>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</si>
  <si>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</si>
  <si>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</si>
  <si>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</si>
  <si>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</si>
  <si>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</si>
  <si>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</si>
  <si>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</si>
  <si>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</si>
  <si>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</si>
  <si>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</si>
  <si>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</si>
  <si>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</si>
  <si>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</si>
  <si>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</si>
  <si>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</si>
  <si>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</si>
  <si>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</si>
  <si>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</si>
  <si>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</si>
  <si>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</si>
  <si>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</si>
  <si>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</si>
  <si>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</si>
  <si>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</si>
  <si>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</si>
  <si>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</si>
  <si>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</si>
  <si>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</si>
  <si>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</si>
  <si>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</si>
  <si>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</si>
  <si>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</si>
  <si>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</si>
  <si>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</si>
  <si>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</si>
  <si>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</si>
  <si>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</si>
  <si>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</si>
  <si>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</si>
  <si>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</si>
  <si>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</si>
  <si>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</si>
  <si>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</si>
  <si>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</si>
  <si>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</si>
  <si>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</si>
  <si>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</si>
  <si>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</si>
  <si>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</si>
  <si>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</si>
  <si>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</si>
  <si>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</si>
  <si>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</si>
  <si>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</si>
  <si>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</si>
  <si>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</si>
  <si>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</si>
  <si>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</si>
  <si>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</si>
  <si>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</si>
  <si>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</si>
  <si>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</si>
  <si>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</si>
  <si>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</si>
  <si>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</si>
  <si>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</si>
  <si>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</si>
  <si>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</si>
  <si>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</si>
  <si>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</si>
  <si>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</si>
  <si>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</si>
  <si>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</si>
  <si>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</si>
  <si>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</si>
  <si>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</si>
  <si>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</si>
  <si>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</si>
  <si>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</si>
  <si>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</si>
  <si>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</si>
  <si>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</si>
  <si>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</si>
  <si>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</si>
  <si>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</si>
  <si>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</si>
  <si>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</si>
  <si>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</si>
  <si>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</si>
  <si>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</si>
  <si>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</si>
  <si>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</si>
  <si>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</si>
  <si>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</si>
  <si>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</si>
  <si>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</si>
  <si>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</si>
  <si>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</si>
  <si>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</si>
  <si>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</si>
  <si>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</si>
  <si>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</si>
  <si>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</si>
  <si>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</si>
  <si>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</si>
  <si>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</si>
  <si>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</si>
  <si>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</si>
  <si>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</si>
  <si>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</si>
  <si>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</si>
  <si>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</si>
  <si>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</si>
  <si>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</si>
  <si>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</si>
  <si>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</si>
  <si>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</si>
  <si>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</si>
  <si>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</si>
  <si>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</si>
  <si>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</si>
  <si>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</si>
  <si>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</si>
  <si>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</si>
  <si>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</si>
  <si>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</si>
  <si>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</si>
  <si>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</si>
  <si>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</si>
  <si>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</si>
  <si>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</si>
  <si>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</si>
  <si>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</si>
  <si>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</si>
  <si>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</si>
  <si>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</si>
  <si>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</si>
  <si>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</si>
  <si>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</si>
  <si>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</si>
  <si>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</si>
  <si>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</si>
  <si>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</si>
  <si>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</si>
  <si>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</si>
  <si>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</si>
  <si>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</si>
  <si>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</si>
  <si>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</si>
  <si>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</si>
  <si>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</si>
  <si>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</si>
  <si>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</si>
  <si>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</si>
  <si>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</si>
  <si>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</si>
  <si>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</si>
  <si>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</si>
  <si>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</si>
  <si>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</si>
  <si>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</si>
  <si>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</si>
  <si>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</si>
  <si>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</si>
  <si>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</si>
  <si>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</si>
  <si>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</si>
  <si>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</si>
  <si>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</si>
  <si>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</si>
  <si>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</si>
  <si>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</si>
  <si>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</si>
  <si>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</si>
  <si>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</si>
  <si>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</si>
  <si>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</si>
  <si>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</si>
  <si>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</si>
  <si>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</si>
  <si>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</si>
  <si>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</si>
  <si>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</si>
  <si>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</si>
  <si>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</si>
  <si>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</si>
  <si>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</si>
  <si>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</si>
  <si>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</si>
  <si>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</si>
  <si>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</si>
  <si>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</si>
  <si>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</si>
  <si>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</si>
  <si>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</si>
  <si>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</si>
  <si>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</si>
  <si>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</si>
  <si>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</si>
  <si>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</si>
  <si>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</si>
  <si>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</si>
  <si>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</si>
  <si>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</si>
  <si>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</si>
  <si>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</si>
  <si>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</si>
  <si>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</si>
  <si>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</si>
  <si>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</si>
  <si>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</si>
  <si>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</si>
  <si>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</si>
  <si>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</si>
  <si>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</si>
  <si>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</si>
  <si>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</si>
  <si>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</si>
  <si>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</si>
  <si>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</si>
  <si>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</si>
  <si>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</si>
  <si>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</si>
  <si>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</si>
  <si>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</si>
  <si>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</si>
  <si>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</si>
  <si>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</si>
  <si>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</si>
  <si>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</si>
  <si>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</si>
  <si>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</si>
  <si>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</si>
  <si>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</si>
  <si>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</si>
  <si>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</si>
  <si>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</si>
  <si>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</si>
  <si>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</si>
  <si>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</si>
  <si>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</si>
  <si>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</si>
  <si>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</si>
  <si>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</si>
  <si>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</si>
  <si>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</si>
  <si>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</si>
  <si>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</si>
  <si>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</si>
  <si>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</si>
  <si>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</si>
  <si>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</si>
  <si>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</si>
  <si>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</si>
  <si>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</si>
  <si>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</si>
  <si>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</si>
  <si>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</si>
  <si>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</si>
  <si>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</si>
  <si>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</si>
  <si>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</si>
  <si>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</si>
  <si>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</si>
  <si>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</si>
  <si>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</si>
  <si>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</si>
  <si>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</si>
  <si>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</si>
  <si>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</si>
  <si>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</si>
  <si>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</si>
  <si>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</si>
  <si>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</si>
  <si>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</si>
  <si>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</si>
  <si>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</si>
  <si>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</si>
  <si>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</si>
  <si>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</si>
  <si>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</si>
  <si>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</si>
  <si>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</si>
  <si>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</si>
  <si>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</si>
  <si>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</si>
  <si>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</si>
  <si>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</si>
  <si>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</si>
  <si>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</si>
  <si>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</si>
  <si>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</si>
  <si>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</si>
  <si>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</si>
  <si>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</si>
  <si>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</si>
  <si>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</si>
  <si>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</si>
  <si>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</si>
  <si>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</si>
  <si>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</si>
  <si>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</si>
  <si>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</si>
  <si>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</si>
  <si>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</si>
  <si>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</si>
  <si>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</si>
  <si>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</si>
  <si>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</si>
  <si>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</si>
  <si>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</si>
  <si>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</si>
  <si>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</si>
  <si>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</si>
  <si>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</si>
  <si>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</si>
  <si>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</si>
  <si>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</si>
  <si>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</si>
  <si>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</si>
  <si>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</si>
  <si>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</si>
  <si>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</si>
  <si>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</si>
  <si>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</si>
  <si>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</si>
  <si>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</si>
  <si>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</si>
  <si>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</si>
  <si>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</si>
  <si>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</si>
  <si>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</si>
  <si>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</si>
  <si>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</si>
  <si>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</si>
  <si>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</si>
  <si>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</si>
  <si>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</si>
  <si>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</si>
  <si>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</si>
  <si>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</si>
  <si>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</si>
  <si>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</si>
  <si>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</si>
  <si>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</si>
  <si>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</si>
  <si>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</si>
  <si>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</si>
  <si>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</si>
  <si>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</si>
  <si>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</si>
  <si>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</si>
  <si>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</si>
  <si>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</si>
  <si>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</si>
  <si>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</si>
  <si>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</si>
  <si>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</si>
  <si>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</si>
  <si>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</si>
  <si>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</si>
  <si>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</si>
  <si>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</si>
  <si>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</si>
  <si>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</si>
  <si>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</si>
  <si>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</si>
  <si>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</si>
  <si>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</si>
  <si>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</si>
  <si>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</si>
  <si>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</si>
  <si>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</si>
  <si>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</si>
  <si>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</si>
  <si>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</si>
  <si>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</si>
  <si>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</si>
  <si>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</si>
  <si>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</si>
  <si>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</si>
  <si>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</si>
  <si>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</si>
  <si>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</si>
  <si>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</si>
  <si>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</si>
  <si>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</si>
  <si>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</si>
  <si>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</si>
  <si>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</si>
  <si>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</si>
  <si>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</si>
  <si>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</si>
  <si>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</si>
  <si>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</si>
  <si>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</si>
  <si>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</si>
  <si>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</si>
  <si>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</si>
  <si>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</si>
  <si>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</si>
  <si>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</si>
  <si>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</si>
  <si>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</si>
  <si>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</si>
  <si>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</si>
  <si>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</si>
  <si>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</si>
  <si>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</si>
  <si>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</si>
  <si>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</si>
  <si>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</si>
  <si>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</si>
  <si>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</si>
  <si>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</si>
  <si>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</si>
  <si>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</si>
  <si>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</si>
  <si>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</si>
  <si>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</si>
  <si>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</si>
  <si>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</si>
  <si>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</si>
  <si>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</si>
  <si>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</si>
  <si>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</si>
  <si>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</si>
  <si>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</si>
  <si>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</si>
  <si>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</si>
  <si>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</si>
  <si>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</si>
  <si>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</si>
  <si>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</si>
  <si>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</si>
  <si>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</si>
  <si>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</si>
  <si>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</si>
  <si>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</si>
  <si>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</si>
  <si>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</si>
  <si>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</si>
  <si>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</si>
  <si>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</si>
  <si>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</si>
  <si>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</si>
  <si>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</si>
  <si>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</si>
  <si>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</si>
  <si>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</si>
  <si>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</si>
  <si>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</si>
  <si>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</si>
  <si>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</si>
  <si>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</si>
  <si>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</si>
  <si>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</si>
  <si>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</si>
  <si>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</si>
  <si>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</si>
  <si>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</si>
  <si>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</si>
  <si>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</si>
  <si>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</si>
  <si>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</si>
  <si>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</si>
  <si>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</si>
  <si>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</si>
  <si>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</si>
  <si>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</si>
  <si>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</si>
  <si>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</si>
  <si>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</si>
  <si>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</si>
  <si>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</si>
  <si>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</si>
  <si>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</si>
  <si>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</si>
  <si>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</si>
  <si>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</si>
  <si>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</si>
  <si>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</si>
  <si>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</si>
  <si>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</si>
  <si>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</si>
  <si>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</si>
  <si>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</si>
  <si>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</si>
  <si>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</si>
  <si>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</si>
  <si>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</si>
  <si>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</si>
  <si>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</si>
  <si>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</si>
  <si>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</si>
  <si>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</si>
  <si>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</si>
  <si>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</si>
  <si>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</si>
  <si>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</si>
  <si>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</si>
  <si>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</si>
  <si>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</si>
  <si>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</si>
  <si>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</si>
  <si>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</si>
  <si>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</si>
  <si>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</si>
  <si>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</si>
  <si>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</si>
  <si>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</si>
  <si>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</si>
  <si>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</si>
  <si>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</si>
  <si>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</si>
  <si>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</si>
  <si>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</si>
  <si>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</si>
  <si>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</si>
  <si>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</si>
  <si>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</si>
  <si>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</si>
  <si>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</si>
  <si>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</si>
  <si>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</si>
  <si>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</si>
  <si>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</si>
  <si>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</si>
  <si>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</si>
  <si>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</si>
  <si>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</si>
  <si>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</si>
  <si>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</si>
  <si>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</si>
  <si>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</si>
  <si>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</si>
  <si>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</si>
  <si>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</si>
  <si>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</si>
  <si>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</si>
  <si>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</si>
  <si>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</si>
  <si>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</si>
  <si>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</si>
  <si>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</si>
  <si>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</si>
  <si>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</si>
  <si>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</si>
  <si>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</si>
  <si>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</si>
  <si>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</si>
  <si>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</si>
  <si>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</si>
  <si>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</si>
  <si>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</si>
  <si>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</si>
  <si>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</si>
  <si>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</si>
  <si>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</si>
  <si>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</si>
  <si>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</si>
  <si>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</si>
  <si>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</si>
  <si>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</si>
  <si>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</si>
  <si>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</si>
  <si>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</si>
  <si>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</si>
  <si>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</si>
  <si>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</si>
  <si>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</si>
  <si>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</si>
  <si>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</si>
  <si>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</si>
  <si>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</si>
  <si>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</si>
  <si>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</si>
  <si>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</si>
  <si>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</si>
  <si>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</si>
  <si>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</si>
  <si>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</si>
  <si>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</si>
  <si>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</si>
  <si>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</si>
  <si>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</si>
  <si>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</si>
  <si>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</si>
  <si>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</si>
  <si>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</si>
  <si>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</si>
  <si>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</si>
  <si>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</si>
  <si>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</si>
  <si>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</si>
  <si>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</si>
  <si>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</si>
  <si>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</si>
  <si>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</si>
  <si>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</si>
  <si>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</si>
  <si>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</si>
  <si>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</si>
  <si>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</si>
  <si>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</si>
  <si>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</si>
  <si>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</si>
  <si>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</si>
  <si>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</si>
  <si>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</si>
  <si>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</si>
  <si>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</si>
  <si>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</si>
  <si>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</si>
  <si>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</si>
  <si>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</si>
  <si>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</si>
  <si>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</si>
  <si>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</si>
  <si>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</si>
  <si>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</si>
  <si>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</si>
  <si>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</si>
  <si>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</si>
  <si>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</si>
  <si>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</si>
  <si>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</si>
  <si>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</si>
  <si>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</si>
  <si>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</si>
  <si>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</si>
  <si>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</si>
  <si>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</si>
  <si>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</si>
  <si>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</si>
  <si>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</si>
  <si>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</si>
  <si>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</si>
  <si>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</si>
  <si>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</si>
  <si>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</si>
  <si>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</si>
  <si>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</si>
  <si>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</si>
  <si>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</si>
  <si>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</si>
  <si>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</si>
  <si>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</si>
  <si>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</si>
  <si>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</si>
  <si>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</si>
  <si>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</si>
  <si>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</si>
  <si>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</si>
  <si>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</si>
  <si>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</si>
  <si>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</si>
  <si>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</si>
  <si>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</si>
  <si>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</si>
  <si>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</si>
  <si>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</si>
  <si>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</si>
  <si>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</si>
  <si>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</si>
  <si>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</si>
  <si>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</si>
  <si>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</si>
  <si>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</si>
  <si>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</si>
  <si>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</si>
  <si>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</si>
  <si>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</si>
  <si>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</si>
  <si>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</si>
  <si>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</si>
  <si>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</si>
  <si>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</si>
  <si>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</si>
  <si>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</si>
  <si>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</si>
  <si>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</si>
  <si>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</si>
  <si>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</si>
  <si>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</si>
  <si>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</si>
  <si>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</si>
  <si>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</si>
  <si>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</si>
  <si>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</si>
  <si>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</si>
  <si>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</si>
  <si>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</si>
  <si>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</si>
  <si>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</si>
  <si>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</si>
  <si>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</si>
  <si>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</si>
  <si>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</si>
  <si>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</si>
  <si>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</si>
  <si>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</si>
  <si>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</si>
  <si>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</si>
  <si>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</si>
  <si>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</si>
  <si>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</si>
  <si>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</si>
  <si>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</si>
  <si>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</si>
  <si>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</si>
  <si>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</si>
  <si>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</si>
  <si>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</si>
  <si>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</si>
  <si>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</si>
  <si>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</si>
  <si>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</si>
  <si>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</si>
  <si>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</si>
  <si>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</si>
  <si>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</si>
  <si>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</si>
  <si>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</si>
  <si>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</si>
  <si>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</si>
  <si>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</si>
  <si>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</si>
  <si>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</si>
  <si>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</si>
  <si>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</si>
  <si>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</si>
  <si>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</si>
  <si>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</si>
  <si>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</si>
  <si>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</si>
  <si>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</si>
  <si>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</si>
  <si>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</si>
  <si>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</si>
  <si>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</si>
  <si>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</si>
  <si>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</si>
  <si>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</si>
  <si>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</si>
  <si>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</si>
  <si>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</si>
  <si>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</si>
  <si>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</si>
  <si>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</si>
  <si>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</si>
  <si>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</si>
  <si>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</si>
  <si>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</si>
  <si>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</si>
  <si>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</si>
  <si>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</si>
  <si>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</si>
  <si>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</si>
  <si>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</si>
  <si>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</si>
  <si>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</si>
  <si>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</si>
  <si>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</si>
  <si>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</si>
  <si>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</si>
  <si>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</si>
  <si>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</si>
  <si>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</si>
  <si>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</si>
  <si>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</si>
  <si>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</si>
  <si>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</si>
  <si>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</si>
  <si>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</si>
  <si>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</si>
  <si>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</si>
  <si>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</si>
  <si>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</si>
  <si>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</si>
  <si>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</si>
  <si>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</si>
  <si>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</si>
  <si>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</si>
  <si>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</si>
  <si>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</si>
  <si>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</si>
  <si>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</si>
  <si>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</si>
  <si>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</si>
  <si>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</si>
  <si>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</si>
  <si>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</si>
  <si>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</si>
  <si>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</si>
  <si>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</si>
  <si>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</si>
  <si>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</si>
  <si>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</si>
  <si>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</si>
  <si>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</si>
  <si>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</si>
  <si>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</si>
  <si>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</si>
  <si>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</si>
  <si>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</si>
  <si>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</si>
  <si>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</si>
  <si>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</si>
  <si>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</si>
  <si>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</si>
  <si>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</si>
  <si>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</si>
  <si>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</si>
  <si>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</si>
  <si>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</si>
  <si>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</si>
  <si>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</si>
  <si>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</si>
  <si>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</si>
  <si>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</si>
  <si>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</si>
  <si>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</si>
  <si>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</si>
  <si>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</si>
  <si>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</si>
  <si>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</si>
  <si>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</si>
  <si>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</si>
  <si>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</si>
  <si>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</si>
  <si>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</si>
  <si>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</si>
  <si>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</si>
  <si>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</si>
  <si>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</si>
  <si>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</si>
  <si>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</si>
  <si>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</si>
  <si>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</si>
  <si>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</si>
  <si>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</si>
  <si>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</si>
  <si>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</si>
  <si>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</si>
  <si>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</si>
  <si>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</si>
  <si>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</si>
  <si>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</si>
  <si>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</si>
  <si>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</si>
  <si>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</si>
  <si>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</si>
  <si>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</si>
  <si>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</si>
  <si>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</si>
  <si>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</si>
  <si>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</si>
  <si>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</si>
  <si>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</si>
  <si>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</si>
  <si>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</si>
  <si>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</si>
  <si>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</si>
  <si>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</si>
  <si>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</si>
  <si>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</si>
  <si>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</si>
  <si>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</si>
  <si>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</si>
  <si>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</si>
  <si>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</si>
  <si>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</si>
  <si>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</si>
  <si>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</si>
  <si>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</si>
  <si>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</si>
  <si>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</si>
  <si>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</si>
  <si>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</si>
  <si>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</si>
  <si>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</si>
  <si>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</si>
  <si>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</si>
  <si>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</si>
  <si>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</si>
  <si>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</si>
  <si>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</si>
  <si>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</si>
  <si>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</si>
  <si>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</si>
  <si>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</si>
  <si>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</si>
  <si>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</si>
  <si>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</si>
  <si>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</si>
  <si>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</si>
  <si>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</si>
  <si>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</si>
  <si>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</si>
  <si>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</si>
  <si>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</si>
  <si>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</si>
  <si>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</si>
  <si>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</si>
  <si>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</si>
  <si>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</si>
  <si>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</si>
  <si>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</si>
  <si>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</si>
  <si>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</si>
  <si>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</si>
  <si>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</si>
  <si>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</si>
  <si>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</si>
  <si>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</si>
  <si>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</si>
  <si>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</si>
  <si>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</si>
  <si>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</si>
  <si>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</si>
  <si>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</si>
  <si>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</si>
  <si>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</si>
  <si>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</si>
  <si>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</si>
  <si>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</si>
  <si>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</si>
  <si>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</si>
  <si>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</si>
  <si>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</si>
  <si>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</si>
  <si>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</si>
  <si>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</si>
  <si>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</si>
  <si>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</si>
  <si>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</si>
  <si>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</si>
  <si>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</si>
  <si>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</si>
  <si>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</si>
  <si>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</si>
  <si>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</si>
  <si>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</si>
  <si>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</si>
  <si>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</si>
  <si>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</si>
  <si>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</si>
  <si>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</si>
  <si>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</si>
  <si>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</si>
  <si>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</si>
  <si>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</si>
  <si>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</si>
  <si>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</si>
  <si>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</si>
  <si>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</si>
  <si>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</si>
  <si>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</si>
  <si>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</si>
  <si>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</si>
  <si>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</si>
  <si>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</si>
  <si>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</si>
  <si>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</si>
  <si>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</si>
  <si>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</si>
  <si>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</si>
  <si>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</si>
  <si>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</si>
  <si>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</si>
  <si>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</si>
  <si>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</si>
  <si>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</si>
  <si>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</si>
  <si>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</si>
  <si>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</si>
  <si>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</si>
  <si>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</si>
  <si>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</si>
  <si>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</si>
  <si>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</si>
  <si>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</si>
  <si>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</si>
  <si>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</si>
  <si>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</si>
  <si>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</si>
  <si>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</si>
  <si>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</si>
  <si>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</si>
  <si>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</si>
  <si>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</si>
  <si>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</si>
  <si>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</si>
  <si>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</si>
  <si>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</si>
  <si>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</si>
  <si>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</si>
  <si>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</si>
  <si>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</si>
  <si>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</si>
  <si>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</si>
  <si>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</si>
  <si>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</si>
  <si>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</si>
  <si>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</si>
  <si>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</si>
  <si>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</si>
  <si>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</si>
  <si>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</si>
  <si>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</si>
  <si>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</si>
  <si>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</si>
  <si>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</si>
  <si>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</si>
  <si>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</si>
  <si>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</si>
  <si>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</si>
  <si>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</si>
  <si>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</si>
  <si>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</si>
  <si>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</si>
  <si>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</si>
  <si>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</si>
  <si>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</si>
  <si>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</si>
  <si>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</si>
  <si>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</si>
  <si>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</si>
  <si>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</si>
  <si>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</si>
  <si>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</si>
  <si>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</si>
  <si>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</si>
  <si>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</si>
  <si>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</si>
  <si>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</si>
  <si>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</si>
  <si>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</si>
  <si>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</si>
  <si>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</si>
  <si>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</si>
  <si>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</si>
  <si>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</si>
  <si>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</si>
  <si>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</si>
  <si>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</si>
  <si>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</si>
  <si>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</si>
  <si>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</si>
  <si>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</si>
  <si>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</si>
  <si>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</si>
  <si>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</si>
  <si>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</si>
  <si>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</si>
  <si>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</si>
  <si>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</si>
  <si>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</si>
  <si>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</si>
  <si>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</si>
  <si>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</si>
  <si>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</si>
  <si>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</si>
  <si>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</si>
  <si>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</si>
  <si>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</si>
  <si>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</si>
  <si>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</si>
  <si>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</si>
  <si>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</si>
  <si>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</si>
  <si>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</si>
  <si>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</si>
  <si>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</si>
  <si>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</si>
  <si>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</si>
  <si>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</si>
  <si>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</si>
  <si>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</si>
  <si>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</si>
  <si>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</si>
  <si>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</si>
  <si>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</si>
  <si>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</si>
  <si>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</si>
  <si>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</si>
  <si>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</si>
  <si>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</si>
  <si>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</si>
  <si>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</si>
  <si>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</si>
  <si>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</si>
  <si>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</si>
  <si>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</si>
  <si>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</si>
  <si>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</si>
  <si>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</si>
  <si>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</si>
  <si>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</si>
  <si>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</si>
  <si>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</si>
  <si>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</si>
  <si>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</si>
  <si>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</si>
  <si>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</si>
  <si>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</si>
  <si>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</si>
  <si>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</si>
  <si>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</si>
  <si>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</si>
  <si>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</si>
  <si>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</si>
  <si>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</si>
  <si>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</si>
  <si>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</si>
  <si>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</si>
  <si>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</si>
  <si>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</si>
  <si>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</si>
  <si>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</si>
  <si>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</si>
  <si>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</si>
  <si>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</si>
  <si>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</si>
  <si>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</si>
  <si>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</si>
  <si>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</si>
  <si>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</si>
  <si>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</si>
  <si>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</si>
  <si>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</si>
  <si>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</si>
  <si>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</si>
  <si>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</si>
  <si>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</si>
  <si>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</si>
  <si>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</si>
  <si>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</si>
  <si>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</si>
  <si>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</si>
  <si>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</si>
  <si>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</si>
  <si>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</si>
  <si>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</si>
  <si>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</si>
  <si>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</si>
  <si>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</si>
  <si>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</si>
  <si>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</si>
  <si>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</si>
  <si>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</si>
  <si>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</si>
  <si>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</si>
  <si>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</si>
  <si>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</si>
  <si>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</si>
  <si>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</si>
  <si>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</si>
  <si>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</si>
  <si>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</si>
  <si>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</si>
  <si>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</si>
  <si>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</si>
  <si>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</si>
  <si>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</si>
  <si>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</si>
  <si>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</si>
  <si>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</si>
  <si>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</si>
  <si>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</si>
  <si>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</si>
  <si>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</si>
  <si>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</si>
  <si>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</si>
  <si>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</si>
  <si>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</si>
  <si>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</si>
  <si>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</si>
  <si>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</si>
  <si>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</si>
  <si>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</si>
  <si>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</si>
  <si>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</si>
  <si>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</si>
  <si>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</si>
  <si>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</si>
  <si>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</si>
  <si>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</si>
  <si>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</si>
  <si>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</si>
  <si>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</si>
  <si>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</si>
  <si>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</si>
  <si>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</si>
  <si>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</si>
  <si>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</si>
  <si>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</si>
  <si>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</si>
  <si>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</si>
  <si>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</si>
  <si>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</si>
  <si>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</si>
  <si>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</si>
  <si>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</si>
  <si>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</si>
  <si>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</si>
  <si>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</si>
  <si>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</si>
  <si>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</si>
  <si>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</si>
  <si>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</si>
  <si>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</si>
  <si>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</si>
  <si>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</si>
  <si>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</si>
  <si>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</si>
  <si>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</si>
  <si>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</si>
  <si>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</si>
  <si>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</si>
  <si>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</si>
  <si>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</si>
  <si>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</si>
  <si>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</si>
  <si>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</si>
  <si>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</si>
  <si>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</si>
  <si>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</si>
  <si>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</si>
  <si>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</si>
  <si>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</si>
  <si>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</si>
  <si>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</si>
  <si>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</si>
  <si>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</si>
  <si>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</si>
  <si>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</si>
  <si>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</si>
  <si>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</si>
  <si>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</si>
  <si>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</si>
  <si>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</si>
  <si>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</si>
  <si>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</si>
  <si>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</si>
  <si>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</si>
  <si>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</si>
  <si>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</si>
  <si>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</si>
  <si>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</si>
  <si>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</si>
  <si>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</si>
  <si>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</si>
  <si>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</si>
  <si>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</si>
  <si>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</si>
  <si>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</si>
  <si>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</si>
  <si>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</si>
  <si>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</si>
  <si>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</si>
  <si>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</si>
  <si>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</si>
  <si>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</si>
  <si>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</si>
  <si>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</si>
  <si>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</si>
  <si>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</si>
  <si>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</si>
  <si>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</si>
  <si>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</si>
  <si>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</si>
  <si>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</si>
  <si>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</si>
  <si>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</si>
  <si>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</si>
  <si>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</si>
  <si>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</si>
  <si>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</si>
  <si>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</si>
  <si>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</si>
  <si>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</si>
  <si>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</si>
  <si>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</si>
  <si>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</si>
  <si>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</si>
  <si>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</si>
  <si>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</si>
  <si>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</si>
  <si>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</si>
  <si>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</si>
  <si>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</si>
  <si>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</si>
  <si>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</si>
  <si>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</si>
  <si>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</si>
  <si>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</si>
  <si>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</si>
  <si>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</si>
  <si>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</si>
  <si>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</si>
  <si>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</si>
  <si>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</si>
  <si>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</si>
  <si>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</si>
  <si>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</si>
  <si>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</si>
  <si>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</si>
  <si>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</si>
  <si>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</si>
  <si>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</si>
  <si>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</si>
  <si>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</si>
  <si>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</si>
  <si>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</si>
  <si>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</si>
  <si>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</si>
  <si>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</si>
  <si>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</si>
  <si>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</si>
  <si>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</si>
  <si>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</si>
  <si>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</si>
  <si>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</si>
  <si>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</si>
  <si>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</si>
  <si>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</si>
  <si>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</si>
  <si>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</si>
  <si>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</si>
  <si>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</si>
  <si>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</si>
  <si>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</si>
  <si>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</si>
  <si>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</si>
  <si>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</si>
  <si>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</si>
  <si>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</si>
  <si>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</si>
  <si>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</si>
  <si>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</si>
  <si>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</si>
  <si>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</si>
  <si>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</si>
  <si>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</si>
  <si>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</si>
  <si>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</si>
  <si>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</si>
  <si>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</si>
  <si>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</si>
  <si>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</si>
  <si>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</si>
  <si>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</si>
  <si>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</si>
  <si>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</si>
  <si>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</si>
  <si>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</si>
  <si>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</si>
  <si>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</si>
  <si>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</si>
  <si>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</si>
  <si>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</si>
  <si>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</si>
  <si>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</si>
  <si>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</si>
  <si>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</si>
  <si>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</si>
  <si>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</si>
  <si>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</si>
  <si>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</si>
  <si>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</si>
  <si>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</si>
  <si>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</si>
  <si>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</si>
  <si>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</si>
  <si>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</si>
  <si>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</si>
  <si>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</si>
  <si>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</si>
  <si>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</si>
  <si>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</si>
  <si>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</si>
  <si>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</si>
  <si>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</si>
  <si>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</si>
  <si>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</si>
  <si>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</si>
  <si>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</si>
  <si>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</si>
  <si>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</si>
  <si>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</si>
  <si>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</si>
  <si>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</si>
  <si>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</si>
  <si>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</si>
  <si>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</si>
  <si>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</si>
  <si>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</si>
  <si>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</si>
  <si>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</si>
  <si>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</si>
  <si>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</si>
  <si>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</si>
  <si>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</si>
  <si>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</si>
  <si>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</si>
  <si>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</si>
  <si>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</si>
  <si>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</si>
  <si>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</si>
  <si>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</si>
  <si>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</si>
  <si>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</si>
  <si>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</si>
  <si>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</si>
  <si>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</si>
  <si>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</si>
  <si>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</si>
  <si>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</si>
  <si>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</si>
  <si>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</si>
  <si>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</si>
  <si>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</si>
  <si>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</si>
  <si>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</si>
  <si>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</si>
  <si>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</si>
  <si>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</si>
  <si>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</si>
  <si>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</si>
  <si>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</si>
  <si>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</si>
  <si>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</si>
  <si>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</si>
  <si>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</si>
  <si>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</si>
  <si>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</si>
  <si>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</si>
  <si>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</si>
  <si>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</si>
  <si>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</si>
  <si>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</si>
  <si>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</si>
  <si>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</si>
  <si>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</si>
  <si>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</si>
  <si>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</si>
  <si>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</si>
  <si>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</si>
  <si>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</si>
  <si>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</si>
  <si>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</si>
  <si>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</si>
  <si>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</si>
  <si>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</si>
  <si>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</si>
  <si>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</si>
  <si>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</si>
  <si>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</si>
  <si>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</si>
  <si>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</si>
  <si>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</si>
  <si>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</si>
  <si>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</si>
  <si>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</si>
  <si>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</si>
  <si>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</si>
  <si>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</si>
  <si>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</si>
  <si>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</si>
  <si>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</si>
  <si>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</si>
  <si>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</si>
  <si>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</si>
  <si>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</si>
  <si>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</si>
  <si>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</si>
  <si>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</si>
  <si>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</si>
  <si>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</si>
  <si>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</si>
  <si>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</si>
  <si>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</si>
  <si>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</si>
  <si>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</si>
  <si>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</si>
  <si>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</si>
  <si>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</si>
  <si>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</si>
  <si>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</si>
  <si>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</si>
  <si>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</si>
  <si>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</si>
  <si>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</si>
  <si>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</si>
  <si>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</si>
  <si>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</si>
  <si>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</si>
  <si>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</si>
  <si>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</si>
  <si>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</si>
  <si>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</si>
  <si>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</si>
  <si>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</si>
  <si>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</si>
  <si>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</si>
  <si>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</si>
  <si>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</si>
  <si>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</si>
  <si>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</si>
  <si>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</si>
  <si>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</si>
  <si>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</si>
  <si>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</si>
  <si>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</si>
  <si>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</si>
  <si>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</si>
  <si>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</si>
  <si>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</si>
  <si>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</si>
  <si>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</si>
  <si>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</si>
  <si>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</si>
  <si>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</si>
  <si>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</si>
  <si>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</si>
  <si>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</si>
  <si>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</si>
  <si>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</si>
  <si>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</si>
  <si>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</si>
  <si>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</si>
  <si>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</si>
  <si>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</si>
  <si>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</si>
  <si>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</si>
  <si>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</si>
  <si>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</si>
  <si>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</si>
  <si>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</si>
  <si>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</si>
  <si>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</si>
  <si>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</si>
  <si>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</si>
  <si>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</si>
  <si>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</si>
  <si>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</si>
  <si>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</si>
  <si>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</si>
  <si>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</si>
  <si>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</si>
  <si>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</si>
  <si>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</si>
  <si>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</si>
  <si>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</si>
  <si>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</si>
  <si>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</si>
  <si>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</si>
  <si>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</si>
  <si>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</si>
  <si>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</si>
  <si>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</si>
  <si>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</si>
  <si>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</si>
  <si>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</si>
  <si>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</si>
  <si>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</si>
  <si>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</si>
  <si>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</si>
  <si>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</si>
  <si>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</si>
  <si>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</si>
  <si>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</si>
  <si>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</si>
  <si>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</si>
  <si>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</si>
  <si>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</si>
  <si>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</si>
  <si>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</si>
  <si>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</si>
  <si>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</si>
  <si>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</si>
  <si>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</si>
  <si>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</si>
  <si>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</si>
  <si>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</si>
  <si>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</si>
  <si>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</si>
  <si>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</si>
  <si>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</si>
  <si>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</si>
  <si>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</si>
  <si>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</si>
  <si>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</si>
  <si>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</si>
  <si>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</si>
  <si>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</si>
  <si>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</si>
  <si>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</si>
  <si>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</si>
  <si>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</si>
  <si>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</si>
  <si>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</si>
  <si>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</si>
  <si>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</si>
  <si>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</si>
  <si>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</si>
  <si>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</si>
  <si>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</si>
  <si>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</si>
  <si>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</si>
  <si>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</si>
  <si>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</si>
  <si>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</si>
  <si>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</si>
  <si>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</si>
  <si>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</si>
  <si>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</si>
  <si>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</si>
  <si>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</si>
  <si>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</si>
  <si>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</si>
  <si>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</si>
  <si>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</si>
  <si>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</si>
  <si>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</si>
  <si>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</si>
  <si>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</si>
  <si>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</si>
  <si>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</si>
  <si>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</si>
  <si>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</si>
  <si>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</si>
  <si>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</si>
  <si>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</si>
  <si>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</si>
  <si>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</si>
  <si>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</si>
  <si>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</si>
  <si>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</si>
  <si>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</si>
  <si>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</si>
  <si>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</si>
  <si>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</si>
  <si>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</si>
  <si>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</si>
  <si>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</si>
  <si>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</si>
  <si>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</si>
  <si>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</si>
  <si>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</si>
  <si>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</si>
  <si>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</si>
  <si>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</si>
  <si>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</si>
  <si>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</si>
  <si>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</si>
  <si>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</si>
  <si>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</si>
  <si>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</si>
  <si>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</si>
  <si>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</si>
  <si>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</si>
  <si>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</si>
  <si>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</si>
  <si>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</si>
  <si>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</si>
  <si>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</si>
  <si>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</si>
  <si>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</si>
  <si>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</si>
  <si>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</si>
  <si>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</si>
  <si>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</si>
  <si>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</si>
  <si>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</si>
  <si>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</si>
  <si>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</si>
  <si>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</si>
  <si>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</si>
  <si>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</si>
  <si>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</si>
  <si>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</si>
  <si>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</si>
  <si>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</si>
  <si>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</si>
  <si>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</si>
  <si>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</si>
  <si>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</si>
  <si>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</si>
  <si>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</si>
  <si>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</si>
  <si>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</si>
  <si>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</si>
  <si>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</si>
  <si>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</si>
  <si>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</si>
  <si>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</si>
  <si>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</si>
  <si>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</si>
  <si>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</si>
  <si>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</si>
  <si>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</si>
  <si>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</si>
  <si>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</si>
  <si>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</si>
  <si>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</si>
  <si>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</si>
  <si>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</si>
  <si>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</si>
  <si>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</si>
  <si>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</si>
  <si>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</si>
  <si>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</si>
  <si>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</si>
  <si>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</si>
  <si>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</si>
  <si>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</si>
  <si>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</si>
  <si>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</si>
  <si>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</si>
  <si>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</si>
  <si>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</si>
  <si>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</si>
  <si>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</si>
  <si>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</si>
  <si>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</si>
  <si>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</si>
  <si>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</si>
  <si>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</si>
  <si>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</si>
  <si>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</si>
  <si>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</si>
  <si>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</si>
  <si>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</si>
  <si>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</si>
  <si>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</si>
  <si>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</si>
  <si>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</si>
  <si>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</si>
  <si>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</si>
  <si>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</si>
  <si>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</si>
  <si>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</si>
  <si>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</si>
  <si>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</si>
  <si>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</si>
  <si>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</si>
  <si>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</si>
  <si>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</si>
  <si>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</si>
  <si>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</si>
  <si>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</si>
  <si>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</si>
  <si>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</si>
  <si>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</si>
  <si>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</si>
  <si>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</si>
  <si>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</si>
  <si>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</si>
  <si>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</si>
  <si>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</si>
  <si>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</si>
  <si>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</si>
  <si>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</si>
  <si>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</si>
  <si>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</si>
  <si>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</si>
  <si>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</si>
  <si>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</si>
  <si>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</si>
  <si>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</si>
  <si>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</si>
  <si>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</si>
  <si>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</si>
  <si>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</si>
  <si>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</si>
  <si>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</si>
  <si>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</si>
  <si>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</si>
  <si>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</si>
  <si>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</si>
  <si>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</si>
  <si>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</si>
  <si>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</si>
  <si>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</si>
  <si>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</si>
  <si>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</si>
  <si>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</si>
  <si>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</si>
  <si>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</si>
  <si>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</si>
  <si>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</si>
  <si>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</si>
  <si>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</si>
  <si>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</si>
  <si>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</si>
  <si>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</si>
  <si>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</si>
  <si>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</si>
  <si>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</si>
  <si>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</si>
  <si>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</si>
  <si>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</si>
  <si>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</si>
  <si>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</si>
  <si>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</si>
  <si>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</si>
  <si>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</si>
  <si>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</si>
  <si>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</si>
  <si>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</si>
  <si>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</si>
  <si>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</si>
  <si>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</si>
  <si>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</si>
  <si>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</si>
  <si>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</si>
  <si>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</si>
  <si>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</si>
  <si>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</si>
  <si>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</si>
  <si>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</si>
  <si>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</si>
  <si>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</si>
  <si>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</si>
  <si>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</si>
  <si>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</si>
  <si>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</si>
  <si>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</si>
  <si>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</si>
  <si>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</si>
  <si>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</si>
  <si>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</si>
  <si>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</si>
  <si>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</si>
  <si>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</si>
  <si>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</si>
  <si>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</si>
  <si>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</si>
  <si>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</si>
  <si>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</si>
  <si>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</si>
  <si>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</si>
  <si>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</si>
  <si>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</si>
  <si>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</si>
  <si>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</si>
  <si>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</si>
  <si>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</si>
  <si>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</si>
  <si>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</si>
  <si>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</si>
  <si>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</si>
  <si>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</si>
  <si>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</si>
  <si>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</si>
  <si>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</si>
  <si>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</si>
  <si>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</si>
  <si>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</si>
  <si>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</si>
  <si>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</si>
  <si>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</si>
  <si>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</si>
  <si>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</si>
  <si>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</si>
  <si>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</si>
  <si>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</si>
  <si>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</si>
  <si>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</si>
  <si>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</si>
  <si>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</si>
  <si>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</si>
  <si>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</si>
  <si>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</si>
  <si>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</si>
  <si>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</si>
  <si>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</si>
  <si>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</si>
  <si>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</si>
  <si>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</si>
  <si>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</si>
  <si>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</si>
  <si>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</si>
  <si>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</si>
  <si>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</si>
  <si>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</si>
  <si>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</si>
  <si>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</si>
  <si>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</si>
  <si>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</si>
  <si>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</si>
  <si>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</si>
  <si>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</si>
  <si>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</si>
  <si>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</si>
  <si>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</si>
  <si>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</si>
  <si>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</si>
  <si>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</si>
  <si>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</si>
  <si>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</si>
  <si>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</si>
  <si>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</si>
  <si>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</si>
  <si>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</si>
  <si>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</si>
  <si>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</si>
  <si>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</si>
  <si>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</si>
  <si>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</si>
  <si>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</si>
  <si>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</si>
  <si>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</si>
  <si>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</si>
  <si>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</si>
  <si>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</si>
  <si>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</si>
  <si>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</si>
  <si>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</si>
  <si>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</si>
  <si>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</si>
  <si>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</si>
  <si>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</si>
  <si>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</si>
  <si>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</si>
  <si>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</si>
  <si>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</si>
  <si>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</si>
  <si>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</si>
  <si>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</si>
  <si>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</si>
  <si>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</si>
  <si>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</si>
  <si>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</si>
  <si>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</si>
  <si>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</si>
  <si>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</si>
  <si>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</si>
  <si>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</si>
  <si>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</si>
  <si>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</si>
  <si>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</si>
  <si>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</si>
  <si>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</si>
  <si>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</si>
  <si>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</si>
  <si>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</si>
  <si>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</si>
  <si>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</si>
  <si>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</si>
  <si>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</si>
  <si>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</si>
  <si>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</si>
  <si>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</si>
  <si>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</si>
  <si>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</si>
  <si>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</si>
  <si>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</si>
  <si>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</si>
  <si>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</si>
  <si>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</si>
  <si>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</si>
  <si>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</si>
  <si>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</si>
  <si>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</si>
  <si>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</si>
  <si>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</si>
  <si>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</si>
  <si>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</si>
  <si>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</si>
  <si>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</si>
  <si>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</si>
  <si>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</si>
  <si>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</si>
  <si>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</si>
  <si>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</si>
  <si>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</si>
  <si>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</si>
  <si>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</si>
  <si>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</si>
  <si>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</si>
  <si>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</si>
  <si>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</si>
  <si>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</si>
  <si>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</si>
  <si>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</si>
  <si>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</si>
  <si>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</si>
  <si>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</si>
  <si>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</si>
  <si>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</si>
  <si>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</si>
  <si>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</si>
  <si>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</si>
  <si>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</si>
  <si>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</si>
  <si>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</si>
  <si>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</si>
  <si>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</si>
  <si>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</si>
  <si>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</si>
  <si>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</si>
  <si>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</si>
  <si>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</si>
  <si>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</si>
  <si>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</si>
  <si>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</si>
  <si>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</si>
  <si>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</si>
  <si>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</si>
  <si>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</si>
  <si>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</si>
  <si>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</si>
  <si>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</si>
  <si>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</si>
  <si>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</si>
  <si>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</si>
  <si>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</si>
  <si>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</si>
  <si>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</si>
  <si>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</si>
  <si>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</si>
  <si>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</si>
  <si>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</si>
  <si>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</si>
  <si>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</si>
  <si>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</si>
  <si>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</si>
  <si>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</si>
  <si>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</si>
  <si>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</si>
  <si>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</si>
  <si>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</si>
  <si>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</si>
  <si>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</si>
  <si>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</si>
  <si>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</si>
  <si>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</si>
  <si>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</si>
  <si>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</si>
  <si>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</si>
  <si>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</si>
  <si>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</si>
  <si>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</si>
  <si>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</si>
  <si>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</si>
  <si>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</si>
  <si>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</si>
  <si>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</si>
  <si>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</si>
  <si>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</si>
  <si>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</si>
  <si>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</si>
  <si>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</si>
  <si>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</si>
  <si>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</si>
  <si>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</si>
  <si>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</si>
  <si>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</si>
  <si>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</si>
  <si>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</si>
  <si>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</si>
  <si>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</si>
  <si>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</si>
  <si>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</si>
  <si>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</si>
  <si>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</si>
  <si>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</si>
  <si>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</si>
  <si>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</si>
  <si>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</si>
  <si>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</si>
  <si>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</si>
  <si>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</si>
  <si>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</si>
  <si>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</si>
  <si>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</si>
  <si>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</si>
  <si>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</si>
  <si>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</si>
  <si>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</si>
  <si>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</si>
  <si>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</si>
  <si>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</si>
  <si>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</si>
  <si>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</si>
  <si>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</si>
  <si>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</si>
  <si>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</si>
  <si>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</si>
  <si>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</si>
  <si>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</si>
  <si>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</si>
  <si>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</si>
  <si>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</si>
  <si>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</si>
  <si>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</si>
  <si>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</si>
  <si>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</si>
  <si>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</si>
  <si>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</si>
  <si>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</si>
  <si>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</si>
  <si>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</si>
  <si>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</si>
  <si>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</si>
  <si>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</si>
  <si>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</si>
  <si>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</si>
  <si>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</si>
  <si>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</si>
  <si>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</si>
  <si>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</si>
  <si>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</si>
  <si>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</si>
  <si>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</si>
  <si>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</si>
  <si>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</si>
  <si>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</si>
  <si>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</si>
  <si>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</si>
  <si>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</si>
  <si>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</si>
  <si>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</si>
  <si>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</si>
  <si>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</si>
  <si>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</si>
  <si>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</si>
  <si>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</si>
  <si>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</si>
  <si>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</si>
  <si>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</si>
  <si>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</si>
  <si>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</si>
  <si>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</si>
  <si>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</si>
  <si>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</si>
  <si>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</si>
  <si>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</si>
  <si>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</si>
  <si>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</si>
  <si>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</si>
  <si>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</si>
  <si>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</si>
  <si>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</si>
  <si>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</si>
  <si>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</si>
  <si>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</si>
  <si>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</si>
  <si>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</si>
  <si>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</si>
  <si>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</si>
  <si>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</si>
  <si>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</si>
  <si>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</si>
  <si>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</si>
  <si>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</si>
  <si>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</si>
  <si>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</si>
  <si>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</si>
  <si>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</si>
  <si>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</si>
  <si>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</si>
  <si>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</si>
  <si>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</si>
  <si>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</si>
  <si>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</si>
  <si>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</si>
  <si>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</si>
  <si>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</si>
  <si>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</si>
  <si>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</si>
  <si>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</si>
  <si>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</si>
  <si>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</si>
  <si>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</si>
  <si>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</si>
  <si>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</si>
  <si>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</si>
  <si>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</si>
  <si>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</si>
  <si>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</si>
  <si>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</si>
  <si>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</si>
  <si>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</si>
  <si>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</si>
  <si>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</si>
  <si>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</si>
  <si>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</si>
  <si>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</si>
  <si>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</si>
  <si>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</si>
  <si>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</si>
  <si>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</si>
  <si>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</si>
  <si>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</si>
  <si>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</si>
  <si>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</si>
  <si>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</si>
  <si>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</si>
  <si>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</si>
  <si>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</si>
  <si>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</si>
  <si>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</si>
  <si>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</si>
  <si>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</si>
  <si>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</si>
  <si>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</si>
  <si>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</si>
  <si>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</si>
  <si>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</si>
  <si>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</si>
  <si>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</si>
  <si>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</si>
  <si>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</si>
  <si>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</si>
  <si>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</si>
  <si>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</si>
  <si>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</si>
  <si>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</si>
  <si>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</si>
  <si>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</si>
  <si>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</si>
  <si>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</si>
  <si>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</si>
  <si>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</si>
  <si>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</si>
  <si>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</si>
  <si>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</si>
  <si>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</si>
  <si>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</si>
  <si>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</si>
  <si>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</si>
  <si>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</si>
  <si>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</si>
  <si>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</si>
  <si>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</si>
  <si>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</si>
  <si>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</si>
  <si>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</si>
  <si>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</si>
  <si>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</si>
  <si>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</si>
  <si>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</si>
  <si>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</si>
  <si>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</si>
  <si>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</si>
  <si>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</si>
  <si>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</si>
  <si>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</si>
  <si>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</si>
  <si>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</si>
  <si>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</si>
  <si>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</si>
  <si>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</si>
  <si>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</si>
  <si>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</si>
  <si>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</si>
  <si>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</si>
  <si>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</si>
  <si>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</si>
  <si>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</si>
  <si>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</si>
  <si>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</si>
  <si>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</si>
  <si>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</si>
  <si>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</si>
  <si>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</si>
  <si>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</si>
  <si>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</si>
  <si>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</si>
  <si>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</si>
  <si>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</si>
  <si>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</si>
  <si>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</si>
  <si>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</si>
  <si>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</si>
  <si>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</si>
  <si>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</si>
  <si>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</si>
  <si>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</si>
  <si>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</si>
  <si>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</si>
  <si>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</si>
  <si>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</si>
  <si>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</si>
  <si>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</si>
  <si>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</si>
  <si>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</si>
  <si>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</si>
  <si>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</si>
  <si>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</si>
  <si>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</si>
  <si>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</si>
  <si>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</si>
  <si>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</si>
  <si>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</si>
  <si>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</si>
  <si>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</si>
  <si>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</si>
  <si>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</si>
  <si>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</si>
  <si>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</si>
  <si>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</si>
  <si>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</si>
  <si>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</si>
  <si>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</si>
  <si>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</si>
  <si>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</si>
  <si>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</si>
  <si>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</si>
  <si>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</si>
  <si>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</si>
  <si>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</si>
  <si>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</si>
  <si>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</si>
  <si>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</si>
  <si>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</si>
  <si>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</si>
  <si>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</si>
  <si>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</si>
  <si>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</si>
  <si>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</si>
  <si>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</si>
  <si>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</si>
  <si>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</si>
  <si>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</si>
  <si>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</si>
  <si>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</si>
  <si>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</si>
  <si>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</si>
  <si>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</si>
  <si>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</si>
  <si>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</si>
  <si>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</si>
  <si>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</si>
  <si>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</si>
  <si>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</si>
  <si>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</si>
  <si>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</si>
  <si>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</si>
  <si>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</si>
  <si>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</si>
  <si>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</si>
  <si>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</si>
  <si>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</si>
  <si>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</si>
  <si>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</si>
  <si>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</si>
  <si>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</si>
  <si>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</si>
  <si>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</si>
  <si>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</si>
  <si>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</si>
  <si>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</si>
  <si>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</si>
  <si>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</si>
  <si>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</si>
  <si>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</si>
  <si>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</si>
  <si>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</si>
  <si>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</si>
  <si>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</si>
  <si>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</si>
  <si>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</si>
  <si>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</si>
  <si>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</si>
  <si>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</si>
  <si>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</si>
  <si>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</si>
  <si>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</si>
  <si>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</si>
  <si>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</si>
  <si>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</si>
  <si>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</si>
  <si>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</si>
  <si>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</si>
  <si>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</si>
  <si>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</si>
  <si>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</si>
  <si>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</si>
  <si>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</si>
  <si>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</si>
  <si>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</si>
  <si>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</si>
  <si>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</si>
  <si>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</si>
  <si>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</si>
  <si>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</si>
  <si>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</si>
  <si>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</si>
  <si>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</si>
  <si>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</si>
  <si>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</si>
  <si>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</si>
  <si>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</si>
  <si>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</si>
  <si>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</si>
  <si>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</si>
  <si>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</si>
  <si>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</si>
  <si>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</si>
  <si>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</si>
  <si>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</si>
  <si>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</si>
  <si>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</si>
  <si>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</si>
  <si>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</si>
  <si>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</si>
  <si>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</si>
  <si>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</si>
  <si>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</si>
  <si>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</si>
  <si>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</si>
  <si>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</si>
  <si>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</si>
  <si>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</si>
  <si>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</si>
  <si>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</si>
  <si>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</si>
  <si>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</si>
  <si>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</si>
  <si>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</si>
  <si>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</si>
  <si>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</si>
  <si>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</si>
  <si>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</si>
  <si>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</si>
  <si>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</si>
  <si>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</si>
  <si>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</si>
  <si>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</si>
  <si>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</si>
  <si>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</si>
  <si>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</si>
  <si>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</si>
  <si>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</si>
  <si>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</si>
  <si>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</si>
  <si>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</si>
  <si>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</si>
  <si>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</si>
  <si>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</si>
  <si>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</si>
  <si>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</si>
  <si>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</si>
  <si>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</si>
  <si>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</si>
  <si>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</si>
  <si>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</si>
  <si>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</si>
  <si>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</si>
  <si>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</si>
  <si>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</si>
  <si>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</si>
  <si>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</si>
  <si>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</si>
  <si>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</si>
  <si>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</si>
  <si>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</si>
  <si>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</si>
  <si>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</si>
  <si>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</si>
  <si>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</si>
  <si>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</si>
  <si>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</si>
  <si>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</si>
  <si>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</si>
  <si>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</si>
  <si>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</si>
  <si>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</si>
  <si>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</si>
  <si>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</si>
  <si>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</si>
  <si>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</si>
  <si>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</si>
  <si>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</si>
  <si>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</si>
  <si>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</si>
  <si>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</si>
  <si>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</si>
  <si>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</si>
  <si>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</si>
  <si>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</si>
  <si>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</si>
  <si>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</si>
  <si>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</si>
  <si>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</si>
  <si>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</si>
  <si>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</si>
  <si>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</si>
  <si>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</si>
  <si>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</si>
  <si>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</si>
  <si>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</si>
  <si>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</si>
  <si>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</si>
  <si>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</si>
  <si>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</si>
  <si>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</si>
  <si>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</si>
  <si>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</si>
  <si>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</si>
  <si>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</si>
  <si>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</si>
  <si>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</si>
  <si>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</si>
  <si>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</si>
  <si>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</si>
  <si>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</si>
  <si>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</si>
  <si>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</si>
  <si>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</si>
  <si>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</si>
  <si>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</si>
  <si>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</si>
  <si>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</si>
  <si>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</si>
  <si>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</si>
  <si>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</si>
  <si>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</si>
  <si>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</si>
  <si>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</si>
  <si>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</si>
  <si>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</si>
  <si>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</si>
  <si>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</si>
  <si>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</si>
  <si>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</si>
  <si>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</si>
  <si>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</si>
  <si>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</si>
  <si>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</si>
  <si>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</si>
  <si>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</si>
  <si>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</si>
  <si>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</si>
  <si>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</si>
  <si>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</si>
  <si>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</si>
  <si>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</si>
  <si>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</si>
  <si>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</si>
  <si>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</si>
  <si>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</si>
  <si>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</si>
  <si>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</si>
  <si>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</si>
  <si>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</si>
  <si>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</si>
  <si>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</si>
  <si>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</si>
  <si>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</si>
  <si>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</si>
  <si>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</si>
  <si>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</si>
  <si>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</si>
  <si>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</si>
  <si>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</si>
  <si>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</si>
  <si>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</si>
  <si>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</si>
  <si>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</si>
  <si>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</si>
  <si>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</si>
  <si>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</si>
  <si>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</si>
  <si>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</si>
  <si>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</si>
  <si>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</si>
  <si>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</si>
  <si>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</si>
  <si>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</si>
  <si>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</si>
  <si>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</si>
  <si>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</si>
  <si>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</si>
  <si>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</si>
  <si>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</si>
  <si>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</si>
  <si>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</si>
  <si>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</si>
  <si>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</si>
  <si>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</si>
  <si>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</si>
  <si>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</si>
  <si>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</si>
  <si>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</si>
  <si>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</si>
  <si>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</si>
  <si>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</si>
  <si>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</si>
  <si>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</si>
  <si>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</si>
  <si>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</si>
  <si>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</si>
  <si>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</si>
  <si>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</si>
  <si>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</si>
  <si>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</si>
  <si>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</si>
  <si>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</si>
  <si>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</si>
  <si>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</si>
  <si>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</si>
  <si>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</si>
  <si>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</si>
  <si>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</si>
  <si>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</si>
  <si>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</si>
  <si>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</si>
  <si>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</si>
  <si>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</si>
  <si>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</si>
  <si>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</si>
  <si>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</si>
  <si>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</si>
  <si>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</si>
  <si>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</si>
  <si>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</si>
  <si>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</si>
  <si>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</si>
  <si>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</si>
  <si>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</si>
  <si>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</si>
  <si>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</si>
  <si>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</si>
  <si>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</si>
  <si>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</si>
  <si>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</si>
  <si>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</si>
  <si>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</si>
  <si>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</si>
  <si>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</si>
  <si>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</si>
  <si>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</si>
  <si>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</si>
  <si>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</si>
  <si>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</si>
  <si>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</si>
  <si>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</si>
  <si>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</si>
  <si>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</si>
  <si>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</si>
  <si>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</si>
  <si>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</si>
  <si>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</si>
  <si>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</si>
  <si>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</si>
  <si>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</si>
  <si>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</si>
  <si>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</si>
  <si>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</si>
  <si>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</si>
  <si>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</si>
  <si>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</si>
  <si>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</si>
  <si>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</si>
  <si>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</si>
  <si>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</si>
  <si>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</si>
  <si>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</si>
  <si>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</si>
  <si>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</si>
  <si>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</si>
  <si>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</si>
  <si>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</si>
  <si>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</si>
  <si>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</si>
  <si>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</si>
  <si>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</si>
  <si>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</si>
  <si>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</si>
  <si>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</si>
  <si>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</si>
  <si>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</si>
  <si>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</si>
  <si>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</si>
  <si>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</si>
  <si>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</si>
  <si>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</si>
  <si>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</si>
  <si>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</si>
  <si>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</si>
  <si>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</si>
  <si>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</si>
  <si>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</si>
  <si>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</si>
  <si>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</si>
  <si>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</si>
  <si>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</si>
  <si>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</si>
  <si>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</si>
  <si>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</si>
  <si>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</si>
  <si>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</si>
  <si>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</si>
  <si>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</si>
  <si>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</si>
  <si>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</si>
  <si>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</si>
  <si>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</si>
  <si>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</si>
  <si>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</si>
  <si>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</si>
  <si>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</si>
  <si>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</si>
  <si>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</si>
  <si>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</si>
  <si>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</si>
  <si>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</si>
  <si>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</si>
  <si>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</si>
  <si>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</si>
  <si>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</si>
  <si>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</si>
  <si>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</si>
  <si>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</si>
  <si>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</si>
  <si>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</si>
  <si>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</si>
  <si>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</si>
  <si>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</si>
  <si>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</si>
  <si>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</si>
  <si>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</si>
  <si>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</si>
  <si>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</si>
  <si>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</si>
  <si>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</si>
  <si>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</si>
  <si>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</si>
  <si>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</si>
  <si>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</si>
  <si>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</si>
  <si>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</si>
  <si>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</si>
  <si>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</si>
  <si>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</si>
  <si>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</si>
  <si>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</si>
  <si>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</si>
  <si>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</si>
  <si>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</si>
  <si>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</si>
  <si>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</si>
  <si>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</si>
  <si>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</si>
  <si>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</si>
  <si>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</si>
  <si>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</si>
  <si>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</si>
  <si>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</si>
  <si>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</si>
  <si>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</si>
  <si>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</si>
  <si>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</si>
  <si>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</si>
  <si>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</si>
  <si>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</si>
  <si>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</si>
  <si>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</si>
  <si>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</si>
  <si>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</si>
  <si>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</si>
  <si>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</si>
  <si>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</si>
  <si>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</si>
  <si>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</si>
  <si>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</si>
  <si>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</si>
  <si>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</si>
  <si>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</si>
  <si>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</si>
  <si>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</si>
  <si>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</si>
  <si>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</si>
  <si>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</si>
  <si>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</si>
  <si>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</si>
  <si>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</si>
  <si>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</si>
  <si>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</si>
  <si>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</si>
  <si>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</si>
  <si>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</si>
  <si>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</si>
  <si>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</si>
  <si>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</si>
  <si>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</si>
  <si>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</si>
  <si>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</si>
  <si>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</si>
  <si>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</si>
  <si>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</si>
  <si>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</si>
  <si>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</si>
  <si>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</si>
  <si>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</si>
  <si>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</si>
  <si>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</si>
  <si>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</si>
  <si>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</si>
  <si>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</si>
  <si>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</si>
  <si>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</si>
  <si>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</si>
  <si>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</si>
  <si>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</si>
  <si>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</si>
  <si>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</si>
  <si>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</si>
  <si>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</si>
  <si>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</si>
  <si>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</si>
  <si>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</si>
  <si>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</si>
  <si>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</si>
  <si>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</si>
  <si>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</si>
  <si>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</si>
  <si>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</si>
  <si>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</si>
  <si>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</si>
  <si>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</si>
  <si>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</si>
  <si>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</si>
  <si>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</si>
  <si>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</si>
  <si>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</si>
  <si>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</si>
  <si>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</si>
  <si>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</si>
  <si>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</si>
  <si>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</si>
  <si>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</si>
  <si>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</si>
  <si>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</si>
  <si>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</si>
  <si>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</si>
  <si>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</si>
  <si>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</si>
  <si>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</si>
  <si>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</si>
  <si>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</si>
  <si>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</si>
  <si>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</si>
  <si>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</si>
  <si>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</si>
  <si>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</si>
  <si>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</si>
  <si>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</si>
  <si>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</si>
  <si>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</si>
  <si>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</si>
  <si>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</si>
  <si>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</si>
  <si>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</si>
  <si>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</si>
  <si>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</si>
  <si>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</si>
  <si>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</si>
  <si>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</si>
  <si>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</si>
  <si>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</si>
  <si>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</si>
  <si>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</si>
  <si>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</si>
  <si>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</si>
  <si>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</si>
  <si>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</si>
  <si>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</si>
  <si>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</si>
  <si>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</si>
  <si>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</si>
  <si>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</si>
  <si>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</si>
  <si>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</si>
  <si>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</si>
  <si>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</si>
  <si>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</si>
  <si>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</si>
  <si>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</si>
  <si>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</si>
  <si>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</si>
  <si>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</si>
  <si>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</si>
  <si>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</si>
  <si>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</si>
  <si>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</si>
  <si>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</si>
  <si>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</si>
  <si>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</si>
  <si>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</si>
  <si>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</si>
  <si>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</si>
  <si>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</si>
  <si>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</si>
  <si>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</si>
  <si>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</si>
  <si>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</si>
  <si>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</si>
  <si>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</si>
  <si>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</si>
  <si>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</si>
  <si>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</si>
  <si>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</si>
  <si>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</si>
  <si>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</si>
  <si>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</si>
  <si>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</si>
  <si>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</si>
  <si>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</si>
  <si>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</si>
  <si>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</si>
  <si>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</si>
  <si>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</si>
  <si>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</si>
  <si>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</si>
  <si>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</si>
  <si>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</si>
  <si>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</si>
  <si>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</si>
  <si>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</si>
  <si>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</si>
  <si>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</si>
  <si>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</si>
  <si>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</si>
  <si>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</si>
  <si>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</si>
  <si>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</si>
  <si>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</si>
  <si>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</si>
  <si>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</si>
  <si>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</si>
  <si>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</si>
  <si>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</si>
  <si>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</si>
  <si>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</si>
  <si>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</si>
  <si>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</si>
  <si>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</si>
  <si>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</si>
  <si>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</si>
  <si>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</si>
  <si>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</si>
  <si>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</si>
  <si>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</si>
  <si>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</si>
  <si>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</si>
  <si>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</si>
  <si>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</si>
  <si>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</si>
  <si>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</si>
  <si>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</si>
  <si>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</si>
  <si>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</si>
  <si>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</si>
  <si>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</si>
  <si>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</si>
  <si>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</si>
  <si>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</si>
  <si>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</si>
  <si>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</si>
  <si>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</si>
  <si>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</si>
  <si>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</si>
  <si>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</si>
  <si>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</si>
  <si>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</si>
  <si>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</si>
  <si>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</si>
  <si>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</si>
  <si>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</si>
  <si>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</si>
  <si>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</si>
  <si>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</si>
  <si>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</si>
  <si>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</si>
  <si>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</si>
  <si>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</si>
  <si>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</si>
  <si>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</si>
  <si>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</si>
  <si>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</si>
  <si>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</si>
  <si>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</si>
  <si>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</si>
  <si>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</si>
  <si>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</si>
  <si>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</si>
  <si>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</si>
  <si>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</si>
  <si>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</si>
  <si>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</si>
  <si>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</si>
  <si>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</si>
  <si>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</si>
  <si>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</si>
  <si>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</si>
  <si>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</si>
  <si>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</si>
  <si>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</si>
  <si>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</si>
  <si>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</si>
  <si>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</si>
  <si>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</si>
  <si>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</si>
  <si>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</si>
  <si>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</si>
  <si>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</si>
  <si>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</si>
  <si>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</si>
  <si>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</si>
  <si>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</si>
  <si>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</si>
  <si>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</si>
  <si>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</si>
  <si>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</si>
  <si>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</si>
  <si>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</si>
  <si>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</si>
  <si>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</si>
  <si>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</si>
  <si>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</si>
  <si>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</si>
  <si>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</si>
  <si>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</si>
  <si>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</si>
  <si>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</si>
  <si>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</si>
  <si>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</si>
  <si>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</si>
  <si>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</si>
  <si>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</si>
  <si>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</si>
  <si>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</si>
  <si>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</si>
  <si>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</si>
  <si>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</si>
  <si>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</si>
  <si>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</si>
  <si>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</si>
  <si>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</si>
  <si>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</si>
  <si>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</si>
  <si>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</si>
  <si>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</si>
  <si>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</si>
  <si>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</si>
  <si>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</si>
  <si>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</si>
  <si>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</si>
  <si>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</si>
  <si>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</si>
  <si>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</si>
  <si>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</si>
  <si>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</si>
  <si>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</si>
  <si>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</si>
  <si>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</si>
  <si>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</si>
  <si>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</si>
  <si>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</si>
  <si>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</si>
  <si>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</si>
  <si>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</si>
  <si>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</si>
  <si>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</si>
  <si>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</si>
  <si>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</si>
  <si>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</si>
  <si>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</si>
  <si>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</si>
  <si>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</si>
  <si>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</si>
  <si>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</si>
  <si>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</si>
  <si>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</si>
  <si>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</si>
  <si>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</si>
  <si>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</si>
  <si>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</si>
  <si>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</si>
  <si>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</si>
  <si>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</si>
  <si>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</si>
  <si>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</si>
  <si>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</si>
  <si>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</si>
  <si>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</si>
  <si>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</si>
  <si>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</si>
  <si>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</si>
  <si>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</si>
  <si>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</si>
  <si>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</si>
  <si>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</si>
  <si>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</si>
  <si>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</si>
  <si>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</si>
  <si>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</si>
  <si>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</si>
  <si>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</si>
  <si>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</si>
  <si>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</si>
  <si>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</si>
  <si>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</si>
  <si>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</si>
  <si>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</si>
  <si>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</si>
  <si>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</si>
  <si>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</si>
  <si>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</si>
  <si>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</si>
  <si>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</si>
  <si>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</si>
  <si>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</si>
  <si>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</si>
  <si>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</si>
  <si>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</si>
  <si>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</si>
  <si>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</si>
  <si>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</si>
  <si>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</si>
  <si>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</si>
  <si>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</si>
  <si>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</si>
  <si>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</si>
  <si>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</si>
  <si>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</si>
  <si>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</si>
  <si>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</si>
  <si>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</si>
  <si>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</si>
  <si>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</si>
  <si>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</si>
  <si>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</si>
  <si>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</si>
  <si>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</si>
  <si>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</si>
  <si>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</si>
  <si>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</si>
  <si>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</si>
  <si>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</si>
  <si>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</si>
  <si>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</si>
  <si>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</si>
  <si>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</si>
  <si>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</si>
  <si>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</si>
  <si>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</si>
  <si>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</si>
  <si>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</si>
  <si>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</si>
  <si>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</si>
  <si>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</si>
  <si>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</si>
  <si>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</si>
  <si>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</si>
  <si>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</si>
  <si>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</si>
  <si>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</si>
  <si>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</si>
  <si>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</si>
  <si>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</si>
  <si>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</si>
  <si>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</si>
  <si>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</si>
  <si>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</si>
  <si>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</si>
  <si>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</si>
  <si>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</si>
  <si>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</si>
  <si>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</si>
  <si>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</si>
  <si>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</si>
  <si>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</si>
  <si>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</si>
  <si>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</si>
  <si>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</si>
  <si>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</si>
  <si>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</si>
  <si>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</si>
  <si>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</si>
  <si>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</si>
  <si>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</si>
  <si>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</si>
  <si>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</si>
  <si>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</si>
  <si>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</si>
  <si>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</si>
  <si>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</si>
  <si>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</si>
  <si>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</si>
  <si>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</si>
  <si>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</si>
  <si>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</si>
  <si>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</si>
  <si>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</si>
  <si>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</si>
  <si>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</si>
  <si>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</si>
  <si>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</si>
  <si>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</si>
  <si>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</si>
  <si>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</si>
  <si>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</si>
  <si>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</si>
  <si>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</si>
  <si>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</si>
  <si>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</si>
  <si>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</si>
  <si>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</si>
  <si>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</si>
  <si>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</si>
  <si>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</si>
  <si>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</si>
  <si>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</si>
  <si>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</si>
  <si>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</si>
  <si>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</si>
  <si>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</si>
  <si>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</si>
  <si>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</si>
  <si>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</si>
  <si>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</si>
  <si>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</si>
  <si>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</si>
  <si>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</si>
  <si>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</si>
  <si>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</si>
  <si>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</si>
  <si>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</si>
  <si>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</si>
  <si>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</si>
  <si>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</si>
  <si>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</si>
  <si>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</si>
  <si>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</si>
  <si>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</si>
  <si>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</si>
  <si>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</si>
  <si>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</si>
  <si>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</si>
  <si>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</si>
  <si>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</si>
  <si>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</si>
  <si>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</si>
  <si>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</si>
  <si>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</si>
  <si>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</si>
  <si>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</si>
  <si>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</si>
  <si>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</si>
  <si>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</si>
  <si>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</si>
  <si>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</si>
  <si>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</si>
  <si>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</si>
  <si>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</si>
  <si>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</si>
  <si>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</si>
  <si>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</si>
  <si>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</si>
  <si>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</si>
  <si>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</si>
  <si>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</si>
  <si>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</si>
  <si>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</si>
  <si>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</si>
  <si>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</si>
  <si>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</si>
  <si>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</si>
  <si>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</si>
  <si>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</si>
  <si>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</si>
  <si>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</si>
  <si>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</si>
  <si>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</si>
  <si>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</si>
  <si>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</si>
  <si>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</si>
  <si>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</si>
  <si>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</si>
  <si>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</si>
  <si>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</si>
  <si>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</si>
  <si>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</si>
  <si>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</si>
  <si>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</si>
  <si>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</si>
  <si>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</si>
  <si>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</si>
  <si>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</si>
  <si>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</si>
  <si>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</si>
  <si>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</si>
  <si>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</si>
  <si>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</si>
  <si>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</si>
  <si>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</si>
  <si>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</si>
  <si>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</si>
  <si>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</si>
  <si>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</si>
  <si>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</si>
  <si>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</si>
  <si>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</si>
  <si>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</si>
  <si>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</si>
  <si>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</si>
  <si>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</si>
  <si>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</si>
  <si>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</si>
  <si>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</si>
  <si>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</si>
  <si>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</si>
  <si>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</si>
  <si>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</si>
  <si>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</si>
  <si>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</si>
  <si>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</si>
  <si>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</si>
  <si>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</si>
  <si>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</si>
  <si>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</si>
  <si>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</si>
  <si>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</si>
  <si>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</si>
  <si>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</si>
  <si>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</si>
  <si>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</si>
  <si>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</si>
  <si>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</si>
  <si>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</si>
  <si>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</si>
  <si>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</si>
  <si>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</si>
  <si>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</si>
  <si>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</si>
  <si>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</si>
  <si>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</si>
  <si>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</si>
  <si>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</si>
  <si>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</si>
  <si>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</si>
  <si>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</si>
  <si>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</si>
  <si>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</si>
  <si>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</si>
  <si>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</si>
  <si>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</si>
  <si>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</si>
  <si>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</si>
  <si>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</si>
  <si>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</si>
  <si>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</si>
  <si>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</si>
  <si>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</si>
  <si>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</si>
  <si>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</si>
  <si>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</si>
  <si>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</si>
  <si>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</si>
  <si>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</si>
  <si>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</si>
  <si>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</si>
  <si>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</si>
  <si>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</si>
  <si>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</si>
  <si>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</si>
  <si>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</si>
  <si>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</si>
  <si>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</si>
  <si>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</si>
  <si>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</si>
  <si>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</si>
  <si>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</si>
  <si>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</si>
  <si>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</si>
  <si>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</si>
  <si>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</si>
  <si>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</si>
  <si>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</si>
  <si>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</si>
  <si>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</si>
  <si>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</si>
  <si>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</si>
  <si>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</si>
  <si>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</si>
  <si>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</si>
  <si>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</si>
  <si>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</si>
  <si>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</si>
  <si>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</si>
  <si>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</si>
  <si>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</si>
  <si>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</si>
  <si>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</si>
  <si>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</si>
  <si>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</si>
  <si>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</si>
  <si>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</si>
  <si>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</si>
  <si>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</si>
  <si>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</si>
  <si>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</si>
  <si>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</si>
  <si>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</si>
  <si>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</si>
  <si>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</si>
  <si>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</si>
  <si>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</si>
  <si>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</si>
  <si>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</si>
  <si>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</si>
  <si>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</si>
  <si>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</si>
  <si>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</si>
  <si>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</si>
  <si>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</si>
  <si>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</si>
  <si>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</si>
  <si>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</si>
  <si>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</si>
  <si>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</si>
  <si>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</si>
  <si>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</si>
  <si>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</si>
  <si>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</si>
  <si>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</si>
  <si>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</si>
  <si>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</si>
  <si>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</si>
  <si>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</si>
  <si>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</si>
  <si>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</si>
  <si>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</si>
  <si>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</si>
  <si>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</si>
  <si>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</si>
  <si>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</si>
  <si>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</si>
  <si>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</si>
  <si>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</si>
  <si>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</si>
  <si>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</si>
  <si>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</si>
  <si>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</si>
  <si>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</si>
  <si>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</si>
  <si>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</si>
  <si>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</si>
  <si>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</si>
  <si>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</si>
  <si>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</si>
  <si>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</si>
  <si>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</si>
  <si>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</si>
  <si>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</si>
  <si>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</si>
  <si>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</si>
  <si>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</si>
  <si>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</si>
  <si>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</si>
  <si>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</si>
  <si>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</si>
  <si>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</si>
  <si>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</si>
  <si>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</si>
  <si>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</si>
  <si>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</si>
  <si>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</si>
  <si>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</si>
  <si>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</si>
  <si>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</si>
  <si>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</si>
  <si>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</si>
  <si>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</si>
  <si>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</si>
  <si>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</si>
  <si>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</si>
  <si>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</si>
  <si>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</si>
  <si>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</si>
  <si>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</si>
  <si>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</si>
  <si>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</si>
  <si>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</si>
  <si>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</si>
  <si>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</si>
  <si>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</si>
  <si>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</si>
  <si>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</si>
  <si>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</si>
  <si>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</si>
  <si>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</si>
  <si>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</si>
  <si>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</si>
  <si>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</si>
  <si>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</si>
  <si>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</si>
  <si>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</si>
  <si>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</si>
  <si>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</si>
  <si>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</si>
  <si>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</si>
  <si>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</si>
  <si>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</si>
  <si>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</si>
  <si>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</si>
  <si>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</si>
  <si>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</si>
  <si>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</si>
  <si>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</si>
  <si>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</si>
  <si>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</si>
  <si>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</si>
  <si>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</si>
  <si>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</si>
  <si>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</si>
  <si>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</si>
  <si>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</si>
  <si>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</si>
  <si>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</si>
  <si>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</si>
  <si>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</si>
  <si>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</si>
  <si>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</si>
  <si>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</si>
  <si>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</si>
  <si>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</si>
  <si>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</si>
  <si>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</si>
  <si>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</si>
  <si>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</si>
  <si>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</si>
  <si>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</si>
  <si>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</si>
  <si>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</si>
  <si>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</si>
  <si>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</si>
  <si>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</si>
  <si>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</si>
  <si>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</si>
  <si>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</si>
  <si>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</si>
  <si>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</si>
  <si>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</si>
  <si>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</si>
  <si>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</si>
  <si>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</si>
  <si>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</si>
  <si>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</si>
  <si>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</si>
  <si>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</si>
  <si>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</si>
  <si>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</si>
  <si>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</si>
  <si>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</si>
  <si>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</si>
  <si>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</si>
  <si>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</si>
  <si>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</si>
  <si>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</si>
  <si>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</si>
  <si>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</si>
  <si>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</si>
  <si>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</si>
  <si>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</si>
  <si>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</si>
  <si>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</si>
  <si>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</si>
  <si>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</si>
  <si>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</si>
  <si>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</si>
  <si>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</si>
  <si>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</si>
  <si>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</si>
  <si>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</si>
  <si>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</si>
  <si>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</si>
  <si>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</si>
  <si>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</si>
  <si>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</si>
  <si>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</si>
  <si>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</si>
  <si>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</si>
  <si>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</si>
  <si>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</si>
  <si>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</si>
  <si>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</si>
  <si>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</si>
  <si>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</si>
  <si>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</si>
  <si>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</si>
  <si>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</si>
  <si>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</si>
  <si>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</si>
  <si>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</si>
  <si>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</si>
  <si>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</si>
  <si>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</si>
  <si>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</si>
  <si>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</si>
  <si>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</si>
  <si>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</si>
  <si>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</si>
  <si>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</si>
  <si>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</si>
  <si>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</si>
  <si>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</si>
  <si>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</si>
  <si>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</si>
  <si>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</si>
  <si>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</si>
  <si>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</si>
  <si>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</si>
  <si>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</si>
  <si>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</si>
  <si>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</si>
  <si>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</si>
  <si>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</si>
  <si>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</si>
  <si>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</si>
  <si>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</si>
  <si>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</si>
  <si>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</si>
  <si>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</si>
  <si>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</si>
  <si>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</si>
  <si>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</si>
  <si>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</si>
  <si>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</si>
  <si>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</si>
  <si>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</si>
  <si>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</si>
  <si>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</si>
  <si>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</si>
  <si>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</si>
  <si>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</si>
  <si>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</si>
  <si>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</si>
  <si>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</si>
  <si>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</si>
  <si>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</si>
  <si>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</si>
  <si>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</si>
  <si>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</si>
  <si>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</si>
  <si>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</si>
  <si>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</si>
  <si>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</si>
  <si>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</si>
  <si>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</si>
  <si>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</si>
  <si>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</si>
  <si>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</si>
  <si>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</si>
  <si>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</si>
  <si>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</si>
  <si>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</si>
  <si>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</si>
  <si>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</si>
  <si>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</si>
  <si>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</si>
  <si>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</si>
  <si>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</si>
  <si>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</si>
  <si>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</si>
  <si>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</si>
  <si>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</si>
  <si>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</si>
  <si>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</si>
  <si>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</si>
  <si>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</si>
  <si>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</si>
  <si>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</si>
  <si>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</si>
  <si>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</si>
  <si>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</si>
  <si>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</si>
  <si>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</si>
  <si>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</si>
  <si>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</si>
  <si>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</si>
  <si>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</si>
  <si>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</si>
  <si>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</si>
  <si>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</si>
  <si>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</si>
  <si>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</si>
  <si>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</si>
  <si>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</si>
  <si>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</si>
  <si>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</si>
  <si>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</si>
  <si>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</si>
  <si>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</si>
  <si>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</si>
  <si>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</si>
  <si>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</si>
  <si>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</si>
  <si>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</si>
  <si>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</si>
  <si>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</si>
  <si>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</si>
  <si>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</si>
  <si>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</si>
  <si>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</si>
  <si>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</si>
  <si>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</si>
  <si>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</si>
  <si>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</si>
  <si>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</si>
  <si>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</si>
  <si>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</si>
  <si>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</si>
  <si>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</si>
  <si>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</si>
  <si>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</si>
  <si>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</si>
  <si>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</si>
  <si>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</si>
  <si>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</si>
  <si>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</si>
  <si>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</si>
  <si>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</si>
  <si>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</si>
  <si>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</si>
  <si>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</si>
  <si>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</si>
  <si>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</si>
  <si>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</si>
  <si>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</si>
  <si>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</si>
  <si>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</si>
  <si>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</si>
  <si>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</si>
  <si>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</si>
  <si>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</si>
  <si>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</si>
  <si>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</si>
  <si>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</si>
  <si>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</si>
  <si>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</si>
  <si>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</si>
  <si>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</si>
  <si>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</si>
  <si>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</si>
  <si>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</si>
  <si>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</si>
  <si>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</si>
  <si>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</si>
  <si>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</si>
  <si>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</si>
  <si>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</si>
  <si>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</si>
  <si>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</si>
  <si>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</si>
  <si>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</si>
  <si>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</si>
  <si>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</si>
  <si>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</si>
  <si>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</si>
  <si>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</si>
  <si>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</si>
  <si>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</si>
  <si>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</si>
  <si>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</si>
  <si>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</si>
  <si>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</si>
  <si>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</si>
  <si>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</si>
  <si>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</si>
  <si>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</si>
  <si>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</si>
  <si>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</si>
  <si>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</si>
  <si>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</si>
  <si>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</si>
  <si>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</si>
  <si>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</si>
  <si>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</si>
  <si>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</si>
  <si>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</si>
  <si>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</si>
  <si>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</si>
  <si>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</si>
  <si>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</si>
  <si>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</si>
  <si>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</si>
  <si>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</si>
  <si>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</si>
  <si>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</si>
  <si>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</si>
  <si>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</si>
  <si>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</si>
  <si>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</si>
  <si>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</si>
  <si>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</si>
  <si>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</si>
  <si>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</si>
  <si>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</si>
  <si>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</si>
  <si>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</si>
  <si>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</si>
  <si>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</si>
  <si>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</si>
  <si>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</si>
  <si>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</si>
  <si>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</si>
  <si>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</si>
  <si>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</si>
  <si>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</si>
  <si>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</si>
  <si>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</si>
  <si>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</si>
  <si>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</si>
  <si>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</si>
  <si>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</si>
  <si>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</si>
  <si>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</si>
  <si>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</si>
  <si>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</si>
  <si>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</si>
  <si>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</si>
  <si>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</si>
  <si>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</si>
  <si>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</si>
  <si>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</si>
  <si>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</si>
  <si>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</si>
  <si>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</si>
  <si>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</si>
  <si>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</si>
  <si>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</si>
  <si>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</si>
  <si>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</si>
  <si>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</si>
  <si>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</si>
  <si>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</si>
  <si>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</si>
  <si>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</si>
  <si>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</si>
  <si>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</si>
  <si>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</si>
  <si>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</si>
  <si>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</si>
  <si>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</si>
  <si>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</si>
  <si>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</si>
  <si>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</si>
  <si>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</si>
  <si>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</si>
  <si>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</si>
  <si>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</si>
  <si>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</si>
  <si>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</si>
  <si>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</si>
  <si>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</si>
  <si>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</si>
  <si>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</si>
  <si>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</si>
  <si>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</si>
  <si>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</si>
  <si>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</si>
  <si>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</si>
  <si>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</si>
  <si>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</si>
  <si>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</si>
  <si>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</si>
  <si>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</si>
  <si>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</si>
  <si>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</si>
  <si>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</si>
  <si>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</si>
  <si>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</si>
  <si>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</si>
  <si>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</si>
  <si>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</si>
  <si>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</si>
  <si>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</si>
  <si>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</si>
  <si>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</si>
  <si>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</si>
  <si>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</si>
  <si>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</si>
  <si>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</si>
  <si>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</si>
  <si>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</si>
  <si>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</si>
  <si>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</si>
  <si>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</si>
  <si>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</si>
  <si>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</si>
  <si>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</si>
  <si>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</si>
  <si>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</si>
  <si>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</si>
  <si>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</si>
  <si>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</si>
  <si>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</si>
  <si>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</si>
  <si>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</si>
  <si>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</si>
  <si>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</si>
  <si>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</si>
  <si>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</si>
  <si>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</si>
  <si>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</si>
  <si>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</si>
  <si>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</si>
  <si>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</si>
  <si>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</si>
  <si>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</si>
  <si>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</si>
  <si>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</si>
  <si>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</si>
  <si>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</si>
  <si>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</si>
  <si>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</si>
  <si>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</si>
  <si>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</si>
  <si>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</si>
  <si>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</si>
  <si>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</si>
  <si>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</si>
  <si>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</si>
  <si>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</si>
  <si>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</si>
  <si>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</si>
  <si>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</si>
  <si>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</si>
  <si>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</si>
  <si>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</si>
  <si>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</si>
  <si>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</si>
  <si>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</si>
  <si>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</si>
  <si>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</si>
  <si>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</si>
  <si>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</si>
  <si>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</si>
  <si>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</si>
  <si>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</si>
  <si>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</si>
  <si>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</si>
  <si>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</si>
  <si>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</si>
  <si>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</si>
  <si>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</si>
  <si>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</si>
  <si>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</si>
  <si>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</si>
  <si>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</si>
  <si>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</si>
  <si>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</si>
  <si>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</si>
  <si>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</si>
  <si>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</si>
  <si>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</si>
  <si>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</si>
  <si>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</si>
  <si>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</si>
  <si>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</si>
  <si>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</si>
  <si>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</si>
  <si>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</si>
  <si>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</si>
  <si>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</si>
  <si>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</si>
  <si>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</si>
  <si>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</si>
  <si>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</si>
  <si>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</si>
  <si>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</si>
  <si>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</si>
  <si>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</si>
  <si>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</si>
  <si>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</si>
  <si>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</si>
  <si>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</si>
  <si>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</si>
  <si>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</si>
  <si>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</si>
  <si>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</si>
  <si>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</si>
  <si>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</si>
  <si>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</si>
  <si>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</si>
  <si>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</si>
  <si>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</si>
  <si>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</si>
  <si>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</si>
  <si>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</si>
  <si>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</si>
  <si>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</si>
  <si>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</si>
  <si>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</si>
  <si>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</si>
  <si>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</si>
  <si>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</si>
  <si>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</si>
  <si>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</si>
  <si>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</si>
  <si>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</si>
  <si>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</si>
  <si>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</si>
  <si>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</si>
  <si>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</si>
  <si>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</si>
  <si>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</si>
  <si>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</si>
  <si>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</si>
  <si>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</si>
  <si>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</si>
  <si>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</si>
  <si>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</si>
  <si>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</si>
  <si>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</si>
  <si>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</si>
  <si>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</si>
  <si>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</si>
  <si>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</si>
  <si>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</si>
  <si>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</si>
  <si>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</si>
  <si>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</si>
  <si>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</si>
  <si>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</si>
  <si>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</si>
  <si>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</si>
  <si>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</si>
  <si>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</si>
  <si>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</si>
  <si>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</si>
  <si>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</si>
  <si>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</si>
  <si>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</si>
  <si>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</si>
  <si>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</si>
  <si>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</si>
  <si>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</si>
  <si>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</si>
  <si>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</si>
  <si>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</si>
  <si>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</si>
  <si>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</si>
  <si>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</si>
  <si>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</si>
  <si>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</si>
  <si>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</si>
  <si>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</si>
  <si>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</si>
  <si>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</si>
  <si>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</si>
  <si>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</si>
  <si>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</si>
  <si>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</si>
  <si>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</si>
  <si>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</si>
  <si>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</si>
  <si>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</si>
  <si>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</si>
  <si>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</si>
  <si>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</si>
  <si>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</si>
  <si>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</si>
  <si>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</si>
  <si>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</si>
  <si>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</si>
  <si>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</si>
  <si>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</si>
  <si>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</si>
  <si>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</si>
  <si>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</si>
  <si>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</si>
  <si>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</si>
  <si>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</si>
  <si>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</si>
  <si>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</si>
  <si>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</si>
  <si>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</si>
  <si>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</si>
  <si>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</si>
  <si>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</si>
  <si>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</si>
  <si>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</si>
  <si>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</si>
  <si>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</si>
  <si>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</si>
  <si>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</si>
  <si>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</si>
  <si>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</si>
  <si>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</si>
  <si>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</si>
  <si>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</si>
  <si>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</si>
  <si>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</si>
  <si>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</si>
  <si>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</si>
  <si>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</si>
  <si>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</si>
  <si>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</si>
  <si>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</si>
  <si>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</si>
  <si>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</si>
  <si>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</si>
  <si>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</si>
  <si>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</si>
  <si>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</si>
  <si>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</si>
  <si>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</si>
  <si>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</si>
  <si>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</si>
  <si>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</si>
  <si>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</si>
  <si>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</si>
  <si>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</si>
  <si>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</si>
  <si>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</si>
  <si>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</si>
  <si>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</si>
  <si>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</si>
  <si>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</si>
  <si>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</si>
  <si>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</si>
  <si>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</si>
  <si>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</si>
  <si>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</si>
  <si>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</si>
  <si>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</si>
  <si>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</si>
  <si>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</si>
  <si>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</si>
  <si>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</si>
  <si>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</si>
  <si>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</si>
  <si>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</si>
  <si>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</si>
  <si>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</si>
  <si>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</si>
  <si>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</si>
  <si>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</si>
  <si>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</si>
  <si>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</si>
  <si>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</si>
  <si>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</si>
  <si>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</si>
  <si>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</si>
  <si>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</si>
  <si>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</si>
  <si>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</si>
  <si>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</si>
  <si>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</si>
  <si>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</si>
  <si>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</si>
  <si>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</si>
  <si>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</si>
  <si>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</si>
  <si>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</si>
  <si>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</si>
  <si>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</si>
  <si>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</si>
  <si>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</si>
  <si>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</si>
  <si>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</si>
  <si>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</si>
  <si>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</si>
  <si>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</si>
  <si>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</si>
  <si>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</si>
  <si>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</si>
  <si>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</si>
  <si>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</si>
  <si>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</si>
  <si>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</si>
  <si>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</si>
  <si>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</si>
  <si>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</si>
  <si>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</si>
  <si>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</si>
  <si>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</si>
  <si>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</si>
  <si>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</si>
  <si>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</si>
  <si>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</si>
  <si>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</si>
  <si>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</si>
  <si>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</si>
  <si>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</si>
  <si>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</si>
  <si>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</si>
  <si>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</si>
  <si>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</si>
  <si>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</si>
  <si>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</si>
  <si>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</si>
  <si>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</si>
  <si>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</si>
  <si>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</si>
  <si>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</si>
  <si>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</si>
  <si>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</si>
  <si>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</si>
  <si>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</si>
  <si>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</si>
  <si>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</si>
  <si>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</si>
  <si>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</si>
  <si>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</si>
  <si>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</si>
  <si>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</si>
  <si>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</si>
  <si>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</si>
  <si>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</si>
  <si>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</si>
  <si>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</si>
  <si>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</si>
  <si>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</si>
  <si>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</si>
  <si>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</si>
  <si>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</si>
  <si>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</si>
  <si>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</si>
  <si>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</si>
  <si>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</si>
  <si>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</si>
  <si>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</si>
  <si>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</si>
  <si>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</si>
  <si>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</si>
  <si>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</si>
  <si>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</si>
  <si>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</si>
  <si>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</si>
  <si>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</si>
  <si>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</si>
  <si>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</si>
  <si>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</si>
  <si>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</si>
  <si>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</si>
  <si>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</si>
  <si>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</si>
  <si>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</si>
  <si>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</si>
  <si>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</si>
  <si>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</si>
  <si>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</si>
  <si>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</si>
  <si>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</si>
  <si>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</si>
  <si>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</si>
  <si>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</si>
  <si>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</si>
  <si>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</si>
  <si>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</si>
  <si>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</si>
  <si>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</si>
  <si>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</si>
  <si>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</si>
  <si>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</si>
  <si>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</si>
  <si>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</si>
  <si>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</si>
  <si>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</si>
  <si>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</si>
  <si>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</si>
  <si>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</si>
  <si>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</si>
  <si>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</si>
  <si>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</si>
  <si>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</si>
  <si>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</si>
  <si>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</si>
  <si>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</si>
  <si>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</si>
  <si>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</si>
  <si>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</si>
  <si>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</si>
  <si>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</si>
  <si>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</si>
  <si>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</si>
  <si>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</si>
  <si>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</si>
  <si>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</si>
  <si>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</si>
  <si>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</si>
  <si>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</si>
  <si>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</si>
  <si>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</si>
  <si>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</si>
  <si>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</si>
  <si>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</si>
  <si>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</si>
  <si>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</si>
  <si>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</si>
  <si>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</si>
  <si>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</si>
  <si>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</si>
  <si>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</si>
  <si>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</si>
  <si>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</si>
  <si>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</si>
  <si>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</si>
  <si>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</si>
  <si>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</si>
  <si>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</si>
  <si>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</si>
  <si>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</si>
  <si>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</si>
  <si>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</si>
  <si>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</si>
  <si>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</si>
  <si>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</si>
  <si>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</si>
  <si>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</si>
  <si>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</si>
  <si>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</si>
  <si>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</si>
  <si>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</si>
  <si>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</si>
  <si>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</si>
  <si>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</si>
  <si>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</si>
  <si>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</si>
  <si>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</si>
  <si>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</si>
  <si>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</si>
  <si>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</si>
  <si>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</si>
  <si>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</si>
  <si>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</si>
  <si>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</si>
  <si>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</si>
  <si>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</si>
  <si>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</si>
  <si>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</si>
  <si>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</si>
  <si>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</si>
  <si>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</si>
  <si>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</si>
  <si>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</si>
  <si>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</si>
  <si>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</si>
  <si>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</si>
  <si>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</si>
  <si>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</si>
  <si>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</si>
  <si>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</si>
  <si>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</si>
  <si>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</si>
  <si>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</si>
  <si>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</si>
  <si>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</si>
  <si>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</si>
  <si>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</si>
  <si>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</si>
  <si>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</si>
  <si>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</si>
  <si>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</si>
  <si>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</si>
  <si>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</si>
  <si>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</si>
  <si>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</si>
  <si>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</si>
  <si>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</si>
  <si>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</si>
  <si>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</si>
  <si>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</si>
  <si>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</si>
  <si>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</si>
  <si>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</si>
  <si>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</si>
  <si>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</si>
  <si>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</si>
  <si>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</si>
  <si>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</si>
  <si>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</si>
  <si>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</si>
  <si>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</si>
  <si>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</si>
  <si>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</si>
  <si>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</si>
  <si>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</si>
  <si>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</si>
  <si>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</si>
  <si>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</si>
  <si>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</si>
  <si>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</si>
  <si>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</si>
  <si>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</si>
  <si>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</si>
  <si>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</si>
  <si>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</si>
  <si>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</si>
  <si>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</si>
  <si>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</si>
  <si>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</si>
  <si>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</si>
  <si>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</si>
  <si>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</si>
  <si>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</si>
  <si>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</si>
  <si>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</si>
  <si>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</si>
  <si>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</si>
  <si>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</si>
  <si>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</si>
  <si>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</si>
  <si>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</si>
  <si>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</si>
  <si>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</si>
  <si>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</si>
  <si>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</si>
  <si>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</si>
  <si>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</si>
  <si>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</si>
  <si>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</si>
  <si>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</si>
  <si>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</si>
  <si>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</si>
  <si>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</si>
  <si>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</si>
  <si>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</si>
  <si>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</si>
  <si>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</si>
  <si>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</si>
  <si>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</si>
  <si>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</si>
  <si>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</si>
  <si>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</si>
  <si>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</si>
  <si>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</si>
  <si>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</si>
  <si>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</si>
  <si>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</si>
  <si>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</si>
  <si>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</si>
  <si>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</si>
  <si>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</si>
  <si>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</si>
  <si>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</si>
  <si>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</si>
  <si>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</si>
  <si>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</si>
  <si>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</si>
  <si>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</si>
  <si>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</si>
  <si>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</si>
  <si>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</si>
  <si>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</si>
  <si>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</si>
  <si>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</si>
  <si>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</si>
  <si>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</si>
  <si>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</si>
  <si>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</si>
  <si>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</si>
  <si>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</si>
  <si>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</si>
  <si>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</si>
  <si>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</si>
  <si>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</si>
  <si>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</si>
  <si>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</si>
  <si>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</si>
  <si>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</si>
  <si>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</si>
  <si>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</si>
  <si>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</si>
  <si>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</si>
  <si>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</si>
  <si>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</si>
  <si>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</si>
  <si>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</si>
  <si>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</si>
  <si>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</si>
  <si>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</si>
  <si>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</si>
  <si>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</si>
  <si>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</si>
  <si>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</si>
  <si>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</si>
  <si>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</si>
  <si>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</si>
  <si>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</si>
  <si>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</si>
  <si>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</si>
  <si>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</si>
  <si>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</si>
  <si>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</si>
  <si>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</si>
  <si>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</si>
  <si>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</si>
  <si>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</si>
  <si>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</si>
  <si>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</si>
  <si>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</si>
  <si>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</si>
  <si>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</si>
  <si>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</si>
  <si>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</si>
  <si>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</si>
  <si>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</si>
  <si>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</si>
  <si>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</si>
  <si>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</si>
  <si>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</si>
  <si>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</si>
  <si>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</si>
  <si>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</si>
  <si>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</si>
  <si>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</si>
  <si>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</si>
  <si>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</si>
  <si>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</si>
  <si>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</si>
  <si>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</si>
  <si>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</si>
  <si>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</si>
  <si>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</si>
  <si>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</si>
  <si>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</si>
  <si>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</si>
  <si>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</si>
  <si>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</si>
  <si>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</si>
  <si>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</si>
  <si>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</si>
  <si>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</si>
  <si>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</si>
  <si>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</si>
  <si>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</si>
  <si>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</si>
  <si>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</si>
  <si>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</si>
  <si>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</si>
  <si>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</si>
  <si>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</si>
  <si>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</si>
  <si>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</si>
  <si>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</si>
  <si>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</si>
  <si>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</si>
  <si>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</si>
  <si>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</si>
  <si>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</si>
  <si>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</si>
  <si>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</si>
  <si>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</si>
  <si>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</si>
  <si>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</si>
  <si>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</si>
  <si>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</si>
  <si>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</si>
  <si>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</si>
  <si>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</si>
  <si>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</si>
  <si>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</si>
  <si>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</si>
  <si>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</si>
  <si>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</si>
  <si>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</si>
  <si>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</si>
  <si>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</si>
  <si>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</si>
  <si>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</si>
  <si>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</si>
  <si>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</si>
  <si>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</si>
  <si>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</si>
  <si>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</si>
  <si>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</si>
  <si>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</si>
  <si>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</si>
  <si>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</si>
  <si>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</si>
  <si>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</si>
  <si>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</si>
  <si>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</si>
  <si>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</si>
  <si>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</si>
  <si>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</si>
  <si>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</si>
  <si>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</si>
  <si>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</si>
  <si>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</si>
  <si>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</si>
  <si>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</si>
  <si>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</si>
  <si>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</si>
  <si>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</si>
  <si>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</si>
  <si>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</si>
  <si>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</si>
  <si>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</si>
  <si>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</si>
  <si>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</si>
  <si>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</si>
  <si>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</si>
  <si>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</si>
  <si>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</si>
  <si>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</si>
  <si>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</si>
  <si>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</si>
  <si>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</si>
  <si>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</si>
  <si>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</si>
  <si>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</si>
  <si>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</si>
  <si>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</si>
  <si>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</si>
  <si>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</si>
  <si>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</si>
  <si>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</si>
  <si>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</si>
  <si>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</si>
  <si>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</si>
  <si>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</si>
  <si>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</si>
  <si>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</si>
  <si>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</si>
  <si>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</si>
  <si>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</si>
  <si>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</si>
  <si>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</si>
  <si>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</si>
  <si>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</si>
  <si>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</si>
  <si>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</si>
  <si>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</si>
  <si>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</si>
  <si>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</si>
  <si>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</si>
  <si>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</si>
  <si>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</si>
  <si>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</si>
  <si>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</si>
  <si>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</si>
  <si>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</si>
  <si>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</si>
  <si>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</si>
  <si>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</si>
  <si>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</si>
  <si>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</si>
  <si>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</si>
  <si>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</si>
  <si>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</si>
  <si>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</si>
  <si>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</si>
  <si>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</si>
  <si>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</si>
  <si>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</si>
  <si>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</si>
  <si>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</si>
  <si>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</si>
  <si>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</si>
  <si>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</si>
  <si>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</si>
  <si>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</si>
  <si>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</si>
  <si>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</si>
  <si>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</si>
  <si>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</si>
  <si>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</si>
  <si>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</si>
  <si>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</si>
  <si>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</si>
  <si>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</si>
  <si>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</si>
  <si>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</si>
  <si>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</si>
  <si>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</si>
  <si>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</si>
  <si>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</si>
  <si>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</si>
  <si>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</si>
  <si>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</si>
  <si>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</si>
  <si>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</si>
  <si>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</si>
  <si>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</si>
  <si>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</si>
  <si>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</si>
  <si>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</si>
  <si>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</si>
  <si>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</si>
  <si>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</si>
  <si>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</si>
  <si>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</si>
  <si>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</si>
  <si>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</si>
  <si>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</si>
  <si>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</si>
  <si>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</si>
  <si>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</si>
  <si>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</si>
  <si>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</si>
  <si>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</si>
  <si>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</si>
  <si>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</si>
  <si>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</si>
  <si>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</si>
  <si>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</si>
  <si>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</si>
  <si>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</si>
  <si>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</si>
  <si>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</si>
  <si>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</si>
  <si>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</si>
  <si>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</si>
  <si>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</si>
  <si>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</si>
  <si>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</si>
  <si>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</si>
  <si>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</si>
  <si>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</si>
  <si>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</si>
  <si>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</si>
  <si>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</si>
  <si>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</si>
  <si>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</si>
  <si>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</si>
  <si>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</si>
  <si>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</si>
  <si>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</si>
  <si>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</si>
  <si>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</si>
  <si>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</si>
  <si>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</si>
  <si>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</si>
  <si>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</si>
  <si>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</si>
  <si>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</si>
  <si>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</si>
  <si>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</si>
  <si>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</si>
  <si>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</si>
  <si>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</si>
  <si>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</si>
  <si>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</si>
  <si>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</si>
  <si>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</si>
  <si>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</si>
  <si>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</si>
  <si>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</si>
  <si>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</si>
  <si>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</si>
  <si>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</si>
  <si>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</si>
  <si>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</si>
  <si>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</si>
  <si>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</si>
  <si>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</si>
  <si>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</si>
  <si>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</si>
  <si>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</si>
  <si>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</si>
  <si>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</si>
  <si>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</si>
  <si>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</si>
  <si>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</si>
  <si>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</si>
  <si>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</si>
  <si>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</si>
  <si>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</si>
  <si>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</si>
  <si>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</si>
  <si>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</si>
  <si>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</si>
  <si>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</si>
  <si>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</si>
  <si>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</si>
  <si>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</si>
  <si>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</si>
  <si>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</si>
  <si>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</si>
  <si>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</si>
  <si>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</si>
  <si>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</si>
  <si>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</si>
  <si>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</si>
  <si>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</si>
  <si>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</si>
  <si>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</si>
  <si>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</si>
  <si>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</si>
  <si>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</si>
  <si>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</si>
  <si>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</si>
  <si>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</si>
  <si>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</si>
  <si>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</si>
  <si>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</si>
  <si>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</si>
  <si>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</si>
  <si>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</si>
  <si>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</si>
  <si>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</si>
  <si>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</si>
  <si>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</si>
  <si>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</si>
  <si>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</si>
  <si>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</si>
  <si>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</si>
  <si>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</si>
  <si>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</si>
  <si>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</si>
  <si>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</si>
  <si>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</si>
  <si>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</si>
  <si>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</si>
  <si>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</si>
  <si>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</si>
  <si>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</si>
  <si>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</si>
  <si>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</si>
  <si>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</si>
  <si>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</si>
  <si>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</si>
  <si>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</si>
  <si>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</si>
  <si>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</si>
  <si>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</si>
  <si>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</si>
  <si>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</si>
  <si>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</si>
  <si>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</si>
  <si>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</si>
  <si>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</si>
  <si>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</si>
  <si>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</si>
  <si>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</si>
  <si>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</si>
  <si>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</si>
  <si>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</si>
  <si>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</si>
  <si>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</si>
  <si>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</si>
  <si>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</si>
  <si>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</si>
  <si>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</si>
  <si>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</si>
  <si>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</si>
  <si>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</si>
  <si>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</si>
  <si>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</si>
  <si>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</si>
  <si>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</si>
  <si>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</si>
  <si>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</si>
  <si>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</si>
  <si>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</si>
  <si>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</si>
  <si>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</si>
  <si>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</si>
  <si>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</si>
  <si>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</si>
  <si>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</si>
  <si>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</si>
  <si>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</si>
  <si>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</si>
  <si>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</si>
  <si>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</si>
  <si>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</si>
  <si>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</si>
  <si>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</si>
  <si>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</si>
  <si>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</si>
  <si>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</si>
  <si>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</si>
  <si>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</si>
  <si>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</si>
  <si>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</si>
  <si>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</si>
  <si>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</si>
  <si>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</si>
  <si>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</si>
  <si>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</si>
  <si>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</si>
  <si>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</si>
  <si>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</si>
  <si>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</si>
  <si>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</si>
  <si>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</si>
  <si>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</si>
  <si>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</si>
  <si>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</si>
  <si>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</si>
  <si>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</si>
  <si>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</si>
  <si>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</si>
  <si>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</si>
  <si>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</si>
  <si>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</si>
  <si>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</si>
  <si>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</si>
  <si>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</si>
  <si>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</si>
  <si>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</si>
  <si>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</si>
  <si>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</si>
  <si>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</si>
  <si>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</si>
  <si>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</si>
  <si>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</si>
  <si>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</si>
  <si>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</si>
  <si>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</si>
  <si>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</si>
  <si>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</si>
  <si>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</si>
  <si>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</si>
  <si>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</si>
  <si>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</si>
  <si>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</si>
  <si>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</si>
  <si>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</si>
  <si>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</si>
  <si>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</si>
  <si>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</si>
  <si>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</si>
  <si>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</si>
  <si>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</si>
  <si>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</si>
  <si>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</si>
  <si>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</si>
  <si>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</si>
  <si>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</si>
  <si>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</si>
  <si>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</si>
  <si>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</si>
  <si>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</si>
  <si>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</si>
  <si>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</si>
  <si>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</si>
  <si>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</si>
  <si>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</si>
  <si>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</si>
  <si>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</si>
  <si>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</si>
  <si>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</si>
  <si>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</si>
  <si>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</si>
  <si>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</si>
  <si>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</si>
  <si>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</si>
  <si>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</si>
  <si>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</si>
  <si>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</si>
  <si>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</si>
  <si>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</si>
  <si>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</si>
  <si>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</si>
  <si>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</si>
  <si>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</si>
  <si>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</si>
  <si>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</si>
  <si>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</si>
  <si>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</si>
  <si>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</si>
  <si>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</si>
  <si>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</si>
  <si>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</si>
  <si>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</si>
  <si>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</si>
  <si>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</si>
  <si>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</si>
  <si>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</si>
  <si>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</si>
  <si>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</si>
  <si>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</si>
  <si>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</si>
  <si>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</si>
  <si>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</si>
  <si>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</si>
  <si>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</si>
  <si>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</si>
  <si>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</si>
  <si>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</si>
  <si>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</si>
  <si>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</si>
  <si>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</si>
  <si>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</si>
  <si>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</si>
  <si>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</si>
  <si>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</si>
  <si>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</si>
  <si>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</si>
  <si>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</si>
  <si>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</si>
  <si>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</si>
  <si>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</si>
  <si>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</si>
  <si>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</si>
  <si>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</si>
  <si>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</si>
  <si>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</si>
  <si>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</si>
  <si>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</si>
  <si>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</si>
  <si>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</si>
  <si>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</si>
  <si>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</si>
  <si>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</si>
  <si>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</si>
  <si>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</si>
  <si>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</si>
  <si>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</si>
  <si>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</si>
  <si>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</si>
  <si>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</si>
  <si>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</si>
  <si>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</si>
  <si>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</si>
  <si>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</si>
  <si>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</si>
  <si>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</si>
  <si>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</si>
  <si>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</si>
  <si>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</si>
  <si>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</si>
  <si>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</si>
  <si>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</si>
  <si>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</si>
  <si>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</si>
  <si>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</si>
  <si>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</si>
  <si>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</si>
  <si>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</si>
  <si>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</si>
  <si>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</si>
  <si>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</si>
  <si>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</si>
  <si>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</si>
  <si>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</si>
  <si>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</si>
  <si>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</si>
  <si>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</si>
  <si>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</si>
  <si>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</si>
  <si>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</si>
  <si>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</si>
  <si>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</si>
  <si>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</si>
  <si>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</si>
  <si>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</si>
  <si>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</si>
  <si>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</si>
  <si>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</si>
  <si>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</si>
  <si>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</si>
  <si>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</si>
  <si>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</si>
  <si>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</si>
  <si>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</si>
  <si>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</si>
  <si>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</si>
  <si>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</si>
  <si>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</si>
  <si>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</si>
  <si>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</si>
  <si>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</si>
  <si>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</si>
  <si>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</si>
  <si>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</si>
  <si>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</si>
  <si>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</si>
  <si>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</si>
  <si>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</si>
  <si>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</si>
  <si>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</si>
  <si>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</si>
  <si>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</si>
  <si>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</si>
  <si>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</si>
  <si>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</si>
  <si>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</si>
  <si>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</si>
  <si>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</si>
  <si>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</si>
  <si>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</si>
  <si>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</si>
  <si>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</si>
  <si>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</si>
  <si>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</si>
  <si>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</si>
  <si>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</si>
  <si>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</si>
  <si>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</si>
  <si>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</si>
  <si>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</si>
  <si>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</si>
  <si>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</si>
  <si>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</si>
  <si>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</si>
  <si>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</si>
  <si>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</si>
  <si>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</si>
  <si>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</si>
  <si>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</si>
  <si>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</si>
  <si>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</si>
  <si>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</si>
  <si>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</si>
  <si>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</si>
  <si>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</si>
  <si>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</si>
  <si>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</si>
  <si>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</si>
  <si>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</si>
  <si>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</si>
  <si>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</si>
  <si>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</si>
  <si>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</si>
  <si>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</si>
  <si>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</si>
  <si>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</si>
  <si>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</si>
  <si>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</si>
  <si>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</si>
  <si>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</si>
  <si>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</si>
  <si>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</si>
  <si>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</si>
  <si>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</si>
  <si>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</si>
  <si>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</si>
  <si>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</si>
  <si>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</si>
  <si>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</si>
  <si>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</si>
  <si>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</si>
  <si>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</si>
  <si>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</si>
  <si>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</si>
  <si>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</si>
  <si>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</si>
  <si>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</si>
  <si>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</si>
  <si>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</si>
  <si>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</si>
  <si>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</si>
  <si>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</si>
  <si>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</si>
  <si>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</si>
  <si>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</si>
  <si>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</si>
  <si>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</si>
  <si>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</si>
  <si>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</si>
  <si>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</si>
  <si>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</si>
  <si>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</si>
  <si>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</si>
  <si>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</si>
  <si>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</si>
  <si>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</si>
  <si>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</si>
  <si>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</si>
  <si>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</si>
  <si>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</si>
  <si>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</si>
  <si>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</si>
  <si>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</si>
  <si>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</si>
  <si>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</si>
  <si>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</si>
  <si>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</si>
  <si>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</si>
  <si>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</si>
  <si>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</si>
  <si>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</si>
  <si>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</si>
  <si>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</si>
  <si>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</si>
  <si>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</si>
  <si>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</si>
  <si>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</si>
  <si>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</si>
  <si>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</si>
  <si>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</si>
  <si>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</si>
  <si>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</si>
  <si>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</si>
  <si>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</si>
  <si>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</si>
  <si>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</si>
  <si>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</si>
  <si>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</si>
  <si>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</si>
  <si>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</si>
  <si>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</si>
  <si>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</si>
  <si>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</si>
  <si>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</si>
  <si>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</si>
  <si>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</si>
  <si>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</si>
  <si>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</si>
  <si>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</si>
  <si>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</si>
  <si>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</si>
  <si>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</si>
  <si>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</si>
  <si>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</si>
  <si>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</si>
  <si>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</si>
  <si>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</si>
  <si>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</si>
  <si>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</si>
  <si>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</si>
  <si>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</si>
  <si>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</si>
  <si>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</si>
  <si>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</si>
  <si>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</si>
  <si>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</si>
  <si>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</si>
  <si>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</si>
  <si>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</si>
  <si>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</si>
  <si>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</si>
  <si>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</si>
  <si>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</si>
  <si>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</si>
  <si>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</si>
  <si>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</si>
  <si>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</si>
  <si>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</si>
  <si>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</si>
  <si>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</si>
  <si>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</si>
  <si>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</si>
  <si>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</si>
  <si>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</si>
  <si>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</si>
  <si>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</si>
  <si>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</si>
  <si>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</si>
  <si>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</si>
  <si>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</si>
  <si>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</si>
  <si>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</si>
  <si>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</si>
  <si>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</si>
  <si>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</si>
  <si>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</si>
  <si>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</si>
  <si>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</si>
  <si>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</si>
  <si>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</si>
  <si>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</si>
  <si>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</si>
  <si>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</si>
  <si>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</si>
  <si>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</si>
  <si>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</si>
  <si>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</si>
  <si>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</si>
  <si>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</si>
  <si>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</si>
  <si>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</si>
  <si>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</si>
  <si>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</si>
  <si>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</si>
  <si>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</si>
  <si>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</si>
  <si>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</si>
  <si>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</si>
  <si>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</si>
  <si>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</si>
  <si>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</si>
  <si>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</si>
  <si>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</si>
  <si>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</si>
  <si>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</si>
  <si>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</si>
  <si>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</si>
  <si>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</si>
  <si>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</si>
  <si>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</si>
  <si>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</si>
  <si>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</si>
  <si>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</si>
  <si>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</si>
  <si>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</si>
  <si>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</si>
  <si>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</si>
  <si>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</si>
  <si>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</si>
  <si>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</si>
  <si>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</si>
  <si>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</si>
  <si>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</si>
  <si>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</si>
  <si>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</si>
  <si>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</si>
  <si>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</si>
  <si>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</si>
  <si>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</si>
  <si>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</si>
  <si>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</si>
  <si>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</si>
  <si>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</si>
  <si>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</si>
  <si>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</si>
  <si>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</si>
  <si>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</si>
  <si>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</si>
  <si>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</si>
  <si>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</si>
  <si>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</si>
  <si>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</si>
  <si>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</si>
  <si>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</si>
  <si>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</si>
  <si>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</si>
  <si>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</si>
  <si>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</si>
  <si>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</si>
  <si>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</si>
  <si>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</si>
  <si>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</si>
  <si>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</si>
  <si>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</si>
  <si>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</si>
  <si>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</si>
  <si>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</si>
  <si>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</si>
  <si>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</si>
  <si>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</si>
  <si>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</si>
  <si>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</si>
  <si>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</si>
  <si>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</si>
  <si>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</si>
  <si>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</si>
  <si>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</si>
  <si>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</si>
  <si>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</si>
  <si>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</si>
  <si>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</si>
  <si>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</si>
  <si>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</si>
  <si>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</si>
  <si>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</si>
  <si>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</si>
  <si>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</si>
  <si>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</si>
  <si>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</si>
  <si>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</si>
  <si>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</si>
  <si>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</si>
  <si>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</si>
  <si>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</si>
  <si>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</si>
  <si>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</si>
  <si>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</si>
  <si>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</si>
  <si>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</si>
  <si>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</si>
  <si>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</si>
  <si>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</si>
  <si>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</si>
  <si>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</si>
  <si>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</si>
  <si>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</si>
  <si>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</si>
  <si>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</si>
  <si>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</si>
  <si>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</si>
  <si>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</si>
  <si>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</si>
  <si>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</si>
  <si>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</si>
  <si>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</si>
  <si>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</si>
  <si>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</si>
  <si>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</si>
  <si>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</si>
  <si>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</si>
  <si>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</si>
  <si>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</si>
  <si>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</si>
  <si>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</si>
  <si>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</si>
  <si>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</si>
  <si>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</si>
  <si>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</si>
  <si>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</si>
  <si>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</si>
  <si>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</si>
  <si>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</si>
  <si>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</si>
  <si>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</si>
  <si>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</si>
  <si>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</si>
  <si>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</si>
  <si>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</si>
  <si>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</si>
  <si>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</si>
  <si>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</si>
  <si>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</si>
  <si>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</si>
  <si>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</si>
  <si>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</si>
  <si>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</si>
  <si>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</si>
  <si>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</si>
  <si>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</si>
  <si>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</si>
  <si>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</si>
  <si>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</si>
  <si>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</si>
  <si>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</si>
  <si>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</si>
  <si>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</si>
  <si>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</si>
  <si>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</si>
  <si>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</si>
  <si>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</si>
  <si>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</si>
  <si>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</si>
  <si>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</si>
  <si>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</si>
  <si>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</si>
  <si>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</si>
  <si>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</si>
  <si>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</si>
  <si>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</si>
  <si>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</si>
  <si>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</si>
  <si>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</si>
  <si>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</si>
  <si>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</si>
  <si>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</si>
  <si>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</si>
  <si>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</si>
  <si>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</si>
  <si>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</si>
  <si>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</si>
  <si>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</si>
  <si>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</si>
  <si>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</si>
  <si>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</si>
  <si>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</si>
  <si>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</si>
  <si>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</si>
  <si>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</si>
  <si>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</si>
  <si>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</si>
  <si>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</si>
  <si>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</si>
  <si>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</si>
  <si>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</si>
  <si>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</si>
  <si>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</si>
  <si>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</si>
  <si>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</si>
  <si>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</si>
  <si>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</si>
  <si>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</si>
  <si>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</si>
  <si>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</si>
  <si>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</si>
  <si>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</si>
  <si>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</si>
  <si>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</si>
  <si>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</si>
  <si>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</si>
  <si>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</si>
  <si>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</si>
  <si>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</si>
  <si>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</si>
  <si>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</si>
  <si>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</si>
  <si>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</si>
  <si>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</si>
  <si>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</si>
  <si>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</si>
  <si>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</si>
  <si>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</si>
  <si>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</si>
  <si>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</si>
  <si>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</si>
  <si>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</si>
  <si>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</si>
  <si>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</si>
  <si>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</si>
  <si>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</si>
  <si>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</si>
  <si>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</si>
  <si>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</si>
  <si>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</si>
  <si>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</si>
  <si>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</si>
  <si>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</si>
  <si>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</si>
  <si>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</si>
  <si>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</si>
  <si>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</si>
  <si>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</si>
  <si>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</si>
  <si>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</si>
  <si>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</si>
  <si>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</si>
  <si>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</si>
  <si>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</si>
  <si>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</si>
  <si>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</si>
  <si>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</si>
  <si>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</si>
  <si>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</si>
  <si>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</si>
  <si>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</si>
  <si>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</si>
  <si>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</si>
  <si>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</si>
  <si>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</si>
  <si>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</si>
  <si>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</si>
  <si>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</si>
  <si>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</si>
  <si>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</si>
  <si>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</si>
  <si>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</si>
  <si>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</si>
  <si>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</si>
  <si>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</si>
  <si>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</si>
  <si>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</si>
  <si>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</si>
  <si>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</si>
  <si>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</si>
  <si>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</si>
  <si>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</si>
  <si>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</si>
  <si>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</si>
  <si>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</si>
  <si>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</si>
  <si>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</si>
  <si>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</si>
  <si>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</si>
  <si>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</si>
  <si>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</si>
  <si>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</si>
  <si>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</si>
  <si>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</si>
  <si>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</si>
  <si>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</si>
  <si>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</si>
  <si>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</si>
  <si>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</si>
  <si>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</si>
  <si>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</si>
  <si>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</si>
  <si>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</si>
  <si>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</si>
  <si>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</si>
  <si>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</si>
  <si>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</si>
  <si>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</si>
  <si>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</si>
  <si>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</si>
  <si>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</si>
  <si>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</si>
  <si>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</si>
  <si>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</si>
  <si>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</si>
  <si>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</si>
  <si>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</si>
  <si>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</si>
  <si>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</si>
  <si>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</si>
  <si>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</si>
  <si>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</si>
  <si>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</si>
  <si>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</si>
  <si>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</si>
  <si>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</si>
  <si>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</si>
  <si>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</si>
  <si>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</si>
  <si>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</si>
  <si>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</si>
  <si>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</si>
  <si>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</si>
  <si>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</si>
  <si>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</si>
  <si>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</si>
  <si>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</si>
  <si>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</si>
  <si>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</si>
  <si>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</si>
  <si>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</si>
  <si>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</si>
  <si>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</si>
  <si>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</si>
  <si>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</si>
  <si>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</si>
  <si>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</si>
  <si>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</si>
  <si>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</si>
  <si>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</si>
  <si>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</si>
  <si>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</si>
  <si>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</si>
  <si>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</si>
  <si>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</si>
  <si>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</si>
  <si>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</si>
  <si>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</si>
  <si>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</si>
  <si>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</si>
  <si>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</si>
  <si>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</si>
  <si>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</si>
  <si>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</si>
  <si>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</si>
  <si>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</si>
  <si>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</si>
  <si>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</si>
  <si>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</si>
  <si>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</si>
  <si>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</si>
  <si>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</si>
  <si>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</si>
  <si>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</si>
  <si>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</si>
  <si>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</si>
  <si>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</si>
  <si>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</si>
  <si>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</si>
  <si>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</si>
  <si>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</si>
  <si>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</si>
  <si>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</si>
  <si>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</si>
  <si>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</si>
  <si>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</si>
  <si>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</si>
  <si>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</si>
  <si>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</si>
  <si>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</si>
  <si>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</si>
  <si>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</si>
  <si>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</si>
  <si>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</si>
  <si>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</si>
  <si>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</si>
  <si>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</si>
  <si>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</si>
  <si>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</si>
  <si>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</si>
  <si>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</si>
  <si>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</si>
  <si>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</si>
  <si>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</si>
  <si>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</si>
  <si>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</si>
  <si>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</si>
  <si>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</si>
  <si>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</si>
  <si>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</si>
  <si>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</si>
  <si>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</si>
  <si>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</si>
  <si>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</si>
  <si>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</si>
  <si>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</si>
  <si>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</si>
  <si>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</si>
  <si>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</si>
  <si>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</si>
  <si>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</si>
  <si>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</si>
  <si>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</si>
  <si>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</si>
  <si>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</si>
  <si>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</si>
  <si>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</si>
  <si>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</si>
  <si>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</si>
  <si>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</si>
  <si>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</si>
  <si>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</si>
  <si>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</si>
  <si>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</si>
  <si>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</si>
  <si>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</si>
  <si>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</si>
  <si>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</si>
  <si>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</si>
  <si>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</si>
  <si>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</si>
  <si>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</si>
  <si>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</si>
  <si>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</si>
  <si>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</si>
  <si>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</si>
  <si>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</si>
  <si>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</si>
  <si>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</si>
  <si>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</si>
  <si>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</si>
  <si>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</si>
  <si>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</si>
  <si>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</si>
  <si>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</si>
  <si>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</si>
  <si>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</si>
  <si>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</si>
  <si>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</si>
  <si>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</si>
  <si>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</si>
  <si>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</si>
  <si>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</si>
  <si>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</si>
  <si>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</si>
  <si>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</si>
  <si>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</si>
  <si>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</si>
  <si>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</si>
  <si>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</si>
  <si>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</si>
  <si>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</si>
  <si>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</si>
  <si>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</si>
  <si>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</si>
  <si>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</si>
  <si>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</si>
  <si>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</si>
  <si>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</si>
  <si>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</si>
  <si>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</si>
  <si>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</si>
  <si>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</si>
  <si>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</si>
  <si>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</si>
  <si>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</si>
  <si>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</si>
  <si>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</si>
  <si>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</si>
  <si>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</si>
  <si>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</si>
  <si>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</si>
  <si>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</si>
  <si>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</si>
  <si>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</si>
  <si>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</si>
  <si>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</si>
  <si>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</si>
  <si>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</si>
  <si>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</si>
  <si>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</si>
  <si>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</si>
  <si>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</si>
  <si>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</si>
  <si>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</si>
  <si>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</si>
  <si>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</si>
  <si>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</si>
  <si>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</si>
  <si>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</si>
  <si>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</si>
  <si>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</si>
  <si>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</si>
  <si>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</si>
  <si>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</si>
  <si>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</si>
  <si>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</si>
  <si>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</si>
  <si>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</si>
  <si>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</si>
  <si>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</si>
  <si>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</si>
  <si>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</si>
  <si>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</si>
  <si>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</si>
  <si>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</si>
  <si>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</si>
  <si>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</si>
  <si>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</si>
  <si>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</si>
  <si>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</si>
  <si>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</si>
  <si>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</si>
  <si>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</si>
  <si>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</si>
  <si>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</si>
  <si>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</si>
  <si>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</si>
  <si>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</si>
  <si>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</si>
  <si>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</si>
  <si>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</si>
  <si>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</si>
  <si>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</si>
  <si>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</si>
  <si>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</si>
  <si>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</si>
  <si>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</si>
  <si>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</si>
  <si>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</si>
  <si>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</si>
  <si>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</si>
  <si>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</si>
  <si>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</si>
  <si>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</si>
  <si>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</si>
  <si>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</si>
  <si>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</si>
  <si>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</si>
  <si>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</si>
  <si>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</si>
  <si>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</si>
  <si>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</si>
  <si>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</si>
  <si>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</si>
  <si>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</si>
  <si>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</si>
  <si>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</si>
  <si>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</si>
  <si>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</si>
  <si>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</si>
  <si>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</si>
  <si>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</si>
  <si>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</si>
  <si>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</si>
  <si>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</si>
  <si>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</si>
  <si>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</si>
  <si>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</si>
  <si>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</si>
  <si>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</si>
  <si>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</si>
  <si>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</si>
  <si>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</si>
  <si>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</si>
  <si>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</si>
  <si>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</si>
  <si>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</si>
  <si>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</si>
  <si>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</si>
  <si>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</si>
  <si>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</si>
  <si>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</si>
  <si>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</si>
  <si>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</si>
  <si>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</si>
  <si>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</si>
  <si>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</si>
  <si>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</si>
  <si>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</si>
  <si>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</si>
  <si>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</si>
  <si>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</si>
  <si>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</si>
  <si>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</si>
  <si>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</si>
  <si>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</si>
  <si>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</si>
  <si>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</si>
  <si>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</si>
  <si>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</si>
  <si>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</si>
  <si>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</si>
  <si>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</si>
  <si>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</si>
  <si>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</si>
  <si>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</si>
  <si>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</si>
  <si>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</si>
  <si>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</si>
  <si>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</si>
  <si>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</si>
  <si>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</si>
  <si>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</si>
  <si>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</si>
  <si>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</si>
  <si>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</si>
  <si>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</si>
  <si>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</si>
  <si>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</si>
  <si>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</si>
  <si>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</si>
  <si>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</si>
  <si>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</si>
  <si>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</si>
  <si>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</si>
  <si>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</si>
  <si>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</si>
  <si>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</si>
  <si>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</si>
  <si>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</si>
  <si>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</si>
  <si>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</si>
  <si>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</si>
  <si>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</si>
  <si>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</si>
  <si>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</si>
  <si>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</si>
  <si>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</si>
  <si>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</si>
  <si>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</si>
  <si>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</si>
  <si>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</si>
  <si>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</si>
  <si>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</si>
  <si>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</si>
  <si>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</si>
  <si>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</si>
  <si>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</si>
  <si>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</si>
  <si>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</si>
  <si>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</si>
  <si>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</si>
  <si>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</si>
  <si>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</si>
  <si>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</si>
  <si>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</si>
  <si>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</si>
  <si>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</si>
  <si>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</si>
  <si>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</si>
  <si>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</si>
  <si>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</si>
  <si>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</si>
  <si>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</si>
  <si>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</si>
  <si>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</si>
  <si>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</si>
  <si>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</si>
  <si>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</si>
  <si>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</si>
  <si>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</si>
  <si>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</si>
  <si>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</si>
  <si>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</si>
  <si>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</si>
  <si>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</si>
  <si>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</si>
  <si>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</si>
  <si>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</si>
  <si>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</si>
  <si>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</si>
  <si>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</si>
  <si>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</si>
  <si>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</si>
  <si>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</si>
  <si>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</si>
  <si>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</si>
  <si>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</si>
  <si>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</si>
  <si>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</si>
  <si>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</si>
  <si>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</si>
  <si>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</si>
  <si>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</si>
  <si>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</si>
  <si>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</si>
  <si>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</si>
  <si>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</si>
  <si>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</si>
  <si>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</si>
  <si>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</si>
  <si>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</si>
  <si>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</si>
  <si>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</si>
  <si>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</si>
  <si>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</si>
  <si>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</si>
  <si>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</si>
  <si>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</si>
  <si>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</si>
  <si>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</si>
  <si>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</si>
  <si>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</si>
  <si>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</si>
  <si>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</si>
  <si>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</si>
  <si>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</si>
  <si>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</si>
  <si>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</si>
  <si>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</si>
  <si>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</si>
  <si>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</si>
  <si>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</si>
  <si>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</si>
  <si>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</si>
  <si>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</si>
  <si>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</si>
  <si>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</si>
  <si>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</si>
  <si>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</si>
  <si>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</si>
  <si>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</si>
  <si>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</si>
  <si>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</si>
  <si>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</si>
  <si>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</si>
  <si>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</si>
  <si>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</si>
  <si>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</si>
  <si>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</si>
  <si>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</si>
  <si>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</si>
  <si>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</si>
  <si>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</si>
  <si>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</si>
  <si>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</si>
  <si>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</si>
  <si>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</si>
  <si>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</si>
  <si>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</si>
  <si>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</si>
  <si>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</si>
  <si>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</si>
  <si>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</si>
  <si>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</si>
  <si>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</si>
  <si>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</si>
  <si>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</si>
  <si>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</si>
  <si>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</si>
  <si>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</si>
  <si>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</si>
  <si>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</si>
  <si>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</si>
  <si>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</si>
  <si>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</si>
  <si>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</si>
  <si>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</si>
  <si>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</si>
  <si>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</si>
  <si>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</si>
  <si>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</si>
  <si>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</si>
  <si>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</si>
  <si>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</si>
  <si>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</si>
  <si>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</si>
  <si>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</si>
  <si>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</si>
  <si>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</si>
  <si>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</si>
  <si>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</si>
  <si>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</si>
  <si>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</si>
  <si>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</si>
  <si>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</si>
  <si>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</si>
  <si>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</si>
  <si>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</si>
  <si>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</si>
  <si>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</si>
  <si>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</si>
  <si>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</si>
  <si>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</si>
  <si>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</si>
  <si>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</si>
  <si>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</si>
  <si>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</si>
  <si>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</si>
  <si>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</si>
  <si>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</si>
  <si>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</si>
  <si>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</si>
  <si>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</si>
  <si>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</si>
  <si>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</si>
  <si>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</si>
  <si>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</si>
  <si>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</si>
  <si>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</si>
  <si>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</si>
  <si>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</si>
  <si>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</si>
  <si>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</si>
  <si>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</si>
  <si>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</si>
  <si>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</si>
  <si>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</si>
  <si>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</si>
  <si>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</si>
  <si>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</si>
  <si>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</si>
  <si>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</si>
  <si>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</si>
  <si>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</si>
  <si>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</si>
  <si>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</si>
  <si>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</si>
  <si>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</si>
  <si>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</si>
  <si>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</si>
  <si>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</si>
  <si>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</si>
  <si>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</si>
  <si>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</si>
  <si>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</si>
  <si>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</si>
  <si>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</si>
  <si>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</si>
  <si>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</si>
  <si>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</si>
  <si>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</si>
  <si>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</si>
  <si>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</si>
  <si>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</si>
  <si>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</si>
  <si>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</si>
  <si>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</si>
  <si>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</si>
  <si>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</si>
  <si>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</si>
  <si>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</si>
  <si>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</si>
  <si>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</si>
  <si>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</si>
  <si>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</si>
  <si>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</si>
  <si>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</si>
  <si>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</si>
  <si>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</si>
  <si>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</si>
  <si>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</si>
  <si>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</si>
  <si>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</si>
  <si>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</si>
  <si>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</si>
  <si>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</si>
  <si>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</si>
  <si>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</si>
  <si>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</si>
  <si>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</si>
  <si>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</si>
  <si>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</si>
  <si>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</si>
  <si>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</si>
  <si>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</si>
  <si>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</si>
  <si>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</si>
  <si>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</si>
  <si>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</si>
  <si>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</si>
  <si>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</si>
  <si>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</si>
  <si>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</si>
  <si>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</si>
  <si>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</si>
  <si>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</si>
  <si>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</si>
  <si>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</si>
  <si>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</si>
  <si>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</si>
  <si>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</si>
  <si>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</si>
  <si>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</si>
  <si>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</si>
  <si>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</si>
  <si>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</si>
  <si>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</si>
  <si>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</si>
  <si>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</si>
  <si>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</si>
  <si>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</si>
  <si>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</si>
  <si>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</si>
  <si>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</si>
  <si>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</si>
  <si>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</si>
  <si>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</si>
  <si>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</si>
  <si>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</si>
  <si>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</si>
  <si>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</si>
  <si>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</si>
  <si>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</si>
  <si>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</si>
  <si>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</si>
  <si>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</si>
  <si>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</si>
  <si>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</si>
  <si>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</si>
  <si>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</si>
  <si>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</si>
  <si>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</si>
  <si>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</si>
  <si>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</si>
  <si>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</si>
  <si>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</si>
  <si>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</si>
  <si>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</si>
  <si>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</si>
  <si>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</si>
  <si>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</si>
  <si>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</si>
  <si>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</si>
  <si>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</si>
  <si>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</si>
  <si>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</si>
  <si>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</si>
  <si>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</si>
  <si>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</si>
  <si>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</si>
  <si>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</si>
  <si>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</si>
  <si>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</si>
  <si>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</si>
  <si>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</si>
  <si>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</si>
  <si>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</si>
  <si>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</si>
  <si>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</si>
  <si>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</si>
  <si>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</si>
  <si>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</si>
  <si>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</si>
  <si>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</si>
  <si>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</si>
  <si>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</si>
  <si>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</si>
  <si>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</si>
  <si>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</si>
  <si>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</si>
  <si>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</si>
  <si>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</si>
  <si>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</si>
  <si>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</si>
  <si>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</si>
  <si>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</si>
  <si>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</si>
  <si>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</si>
  <si>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</si>
  <si>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</si>
  <si>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</si>
  <si>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</si>
  <si>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</si>
  <si>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</si>
  <si>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</si>
  <si>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</si>
  <si>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</si>
  <si>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</si>
  <si>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</si>
  <si>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</si>
  <si>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</si>
  <si>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</si>
  <si>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</si>
  <si>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</si>
  <si>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</si>
  <si>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</si>
  <si>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</si>
  <si>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</si>
  <si>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</si>
  <si>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</si>
  <si>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</si>
  <si>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</si>
  <si>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</si>
  <si>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</si>
  <si>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</si>
  <si>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</si>
  <si>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</si>
  <si>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</si>
  <si>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</si>
  <si>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</si>
  <si>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</si>
  <si>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</si>
  <si>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</si>
  <si>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</si>
  <si>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</si>
  <si>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</si>
  <si>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</si>
  <si>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</si>
  <si>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</si>
  <si>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</si>
  <si>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</si>
  <si>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</si>
  <si>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</si>
  <si>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</si>
  <si>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</si>
  <si>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</si>
  <si>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</si>
  <si>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</si>
  <si>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</si>
  <si>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</si>
  <si>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</si>
  <si>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</si>
  <si>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</si>
  <si>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</si>
  <si>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</si>
  <si>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</si>
  <si>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</si>
  <si>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</si>
  <si>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</si>
  <si>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</si>
  <si>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</si>
  <si>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</si>
  <si>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</si>
  <si>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</si>
  <si>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</si>
  <si>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</si>
  <si>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</si>
  <si>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</si>
  <si>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</si>
  <si>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</si>
  <si>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</si>
  <si>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</si>
  <si>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</si>
  <si>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</si>
  <si>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</si>
  <si>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</si>
  <si>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</si>
  <si>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</si>
  <si>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</si>
  <si>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</si>
  <si>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</si>
  <si>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</si>
  <si>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</si>
  <si>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</si>
  <si>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</si>
  <si>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</si>
  <si>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</si>
  <si>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</si>
  <si>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</si>
  <si>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</si>
  <si>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</si>
  <si>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</si>
  <si>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</si>
  <si>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</si>
  <si>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</si>
  <si>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</si>
  <si>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</si>
  <si>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</si>
  <si>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</si>
  <si>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</si>
  <si>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</si>
  <si>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</si>
  <si>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</si>
  <si>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</si>
  <si>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</si>
  <si>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</si>
  <si>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</si>
  <si>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</si>
  <si>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</si>
  <si>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</si>
  <si>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</si>
  <si>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</si>
  <si>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</si>
  <si>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</si>
  <si>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</si>
  <si>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</si>
  <si>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</si>
  <si>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</si>
  <si>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</si>
  <si>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</si>
  <si>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</si>
  <si>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</si>
  <si>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</si>
  <si>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</si>
  <si>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</si>
  <si>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</si>
  <si>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</si>
  <si>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</si>
  <si>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</si>
  <si>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</si>
  <si>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</si>
  <si>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</si>
  <si>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</si>
  <si>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</si>
  <si>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</si>
  <si>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</si>
  <si>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</si>
  <si>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</si>
  <si>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</si>
  <si>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</si>
  <si>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</si>
  <si>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</si>
  <si>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</si>
  <si>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</si>
  <si>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</si>
  <si>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</si>
  <si>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</si>
  <si>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</si>
  <si>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</si>
  <si>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</si>
  <si>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</si>
  <si>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</si>
  <si>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</si>
  <si>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</si>
  <si>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</si>
  <si>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</si>
  <si>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</si>
  <si>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</si>
  <si>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</si>
  <si>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</si>
  <si>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</si>
  <si>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</si>
  <si>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</si>
  <si>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</si>
  <si>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</si>
  <si>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</si>
  <si>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</si>
  <si>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</si>
  <si>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</si>
  <si>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</si>
  <si>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</si>
  <si>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</si>
  <si>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</si>
  <si>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</si>
  <si>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</si>
  <si>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</si>
  <si>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</si>
  <si>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</si>
  <si>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</si>
  <si>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</si>
  <si>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</si>
  <si>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</si>
  <si>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</si>
  <si>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</si>
  <si>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</si>
  <si>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</si>
  <si>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</si>
  <si>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</si>
  <si>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</si>
  <si>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</si>
  <si>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</si>
  <si>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</si>
  <si>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</si>
  <si>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</si>
  <si>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</si>
  <si>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</si>
  <si>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</si>
  <si>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</si>
  <si>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</si>
  <si>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</si>
  <si>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</si>
  <si>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</si>
  <si>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</si>
  <si>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</si>
  <si>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</si>
  <si>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</si>
  <si>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</si>
  <si>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</si>
  <si>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</si>
  <si>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</si>
  <si>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</si>
  <si>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</si>
  <si>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</si>
  <si>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</si>
  <si>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</si>
  <si>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</si>
  <si>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</si>
  <si>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</si>
  <si>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</si>
  <si>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</si>
  <si>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</si>
  <si>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</si>
  <si>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</si>
  <si>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</si>
  <si>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</si>
  <si>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</si>
  <si>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</si>
  <si>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</si>
  <si>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</si>
  <si>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</si>
  <si>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</si>
  <si>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</si>
  <si>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</si>
  <si>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</si>
  <si>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</si>
  <si>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</si>
  <si>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</si>
  <si>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</si>
  <si>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</si>
  <si>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</si>
  <si>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</si>
  <si>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</si>
  <si>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</si>
  <si>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</si>
  <si>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</si>
  <si>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</si>
  <si>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</si>
  <si>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</si>
  <si>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</si>
  <si>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</si>
  <si>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</si>
  <si>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</si>
  <si>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</si>
  <si>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</si>
  <si>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</si>
  <si>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</si>
  <si>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</si>
  <si>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</si>
  <si>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</si>
  <si>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</si>
  <si>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</si>
  <si>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</si>
  <si>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</si>
  <si>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</si>
  <si>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</si>
  <si>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</si>
  <si>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</si>
  <si>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</si>
  <si>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</si>
  <si>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</si>
  <si>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</si>
  <si>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</si>
  <si>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</si>
  <si>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</si>
  <si>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</si>
  <si>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</si>
  <si>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</si>
  <si>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</si>
  <si>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</si>
  <si>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</si>
  <si>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</si>
  <si>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</si>
  <si>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</si>
  <si>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</si>
  <si>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</si>
  <si>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</si>
  <si>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</si>
  <si>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</si>
  <si>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</si>
  <si>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</si>
  <si>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</si>
  <si>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</si>
  <si>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</si>
  <si>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</si>
  <si>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</si>
  <si>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</si>
  <si>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</si>
  <si>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</si>
  <si>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</si>
  <si>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</si>
  <si>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</si>
  <si>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</si>
  <si>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</si>
  <si>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</si>
  <si>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</si>
  <si>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</si>
  <si>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</si>
  <si>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</si>
  <si>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</si>
  <si>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</si>
  <si>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</si>
  <si>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</si>
  <si>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</si>
  <si>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</si>
  <si>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</si>
  <si>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</si>
  <si>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</si>
  <si>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</si>
  <si>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</si>
  <si>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</si>
  <si>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</si>
  <si>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</si>
  <si>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</si>
  <si>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</si>
  <si>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</si>
  <si>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</si>
  <si>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</si>
  <si>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</si>
  <si>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</si>
  <si>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</si>
  <si>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</si>
  <si>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</si>
  <si>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</si>
  <si>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</si>
  <si>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</si>
  <si>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</si>
  <si>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</si>
  <si>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</si>
  <si>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</si>
  <si>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</si>
  <si>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</si>
  <si>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</si>
  <si>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</si>
  <si>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</si>
  <si>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</si>
  <si>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</si>
  <si>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</si>
  <si>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</si>
  <si>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</si>
  <si>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</si>
  <si>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</si>
  <si>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</si>
  <si>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</si>
  <si>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</si>
  <si>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</si>
  <si>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</si>
  <si>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</si>
  <si>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</si>
  <si>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</si>
  <si>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</si>
  <si>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</si>
  <si>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</si>
  <si>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</si>
  <si>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</si>
  <si>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</si>
  <si>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</si>
  <si>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</si>
  <si>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</si>
  <si>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</si>
  <si>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</si>
  <si>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</si>
  <si>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</si>
  <si>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</si>
  <si>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</si>
  <si>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</si>
  <si>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</si>
  <si>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</si>
  <si>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</si>
  <si>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</si>
  <si>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</si>
  <si>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</si>
  <si>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</si>
  <si>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</si>
  <si>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</si>
  <si>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</si>
  <si>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</si>
  <si>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</si>
  <si>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</si>
  <si>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</si>
  <si>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</si>
  <si>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</si>
  <si>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</si>
  <si>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</si>
  <si>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</si>
  <si>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</si>
  <si>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</si>
  <si>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</si>
  <si>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</si>
  <si>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</si>
  <si>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</si>
  <si>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</si>
  <si>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</si>
  <si>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</si>
  <si>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</si>
  <si>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</si>
  <si>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</si>
  <si>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</si>
  <si>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</si>
  <si>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</si>
  <si>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</si>
  <si>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</si>
  <si>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</si>
  <si>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</si>
  <si>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</si>
  <si>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</si>
  <si>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</si>
  <si>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</si>
  <si>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</si>
  <si>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</si>
  <si>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</si>
  <si>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</si>
  <si>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</si>
  <si>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</si>
  <si>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</si>
  <si>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</si>
  <si>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</si>
  <si>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</si>
  <si>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</si>
  <si>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</si>
  <si>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</si>
  <si>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</si>
  <si>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</si>
  <si>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</si>
  <si>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</si>
  <si>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</si>
  <si>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</si>
  <si>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</si>
  <si>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</si>
  <si>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</si>
  <si>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</si>
  <si>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</si>
  <si>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</si>
  <si>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</si>
  <si>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</si>
  <si>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</si>
  <si>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</si>
  <si>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</si>
  <si>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</si>
  <si>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</si>
  <si>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</si>
  <si>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</si>
  <si>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</si>
  <si>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</si>
  <si>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</si>
  <si>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</si>
  <si>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</si>
  <si>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</si>
  <si>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</si>
  <si>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</si>
  <si>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</si>
  <si>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</si>
  <si>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</si>
  <si>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</si>
  <si>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</si>
  <si>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</si>
  <si>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</si>
  <si>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</si>
  <si>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</si>
  <si>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</si>
  <si>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</si>
  <si>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</si>
  <si>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</si>
  <si>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</si>
  <si>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</si>
  <si>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</si>
  <si>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</si>
  <si>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</si>
  <si>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</si>
  <si>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</si>
  <si>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</si>
  <si>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</si>
  <si>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</si>
  <si>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</si>
  <si>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</si>
  <si>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</si>
  <si>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</si>
  <si>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</si>
  <si>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</si>
  <si>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</si>
  <si>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</si>
  <si>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</si>
  <si>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</si>
  <si>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</si>
  <si>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</si>
  <si>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</si>
  <si>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</si>
  <si>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</si>
  <si>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</si>
  <si>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</si>
  <si>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</si>
  <si>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</si>
  <si>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</si>
  <si>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</si>
  <si>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</si>
  <si>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</si>
  <si>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</si>
  <si>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</si>
  <si>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</si>
  <si>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</si>
  <si>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</si>
  <si>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</si>
  <si>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</si>
  <si>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</si>
  <si>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</si>
  <si>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</si>
  <si>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</si>
  <si>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</si>
  <si>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</si>
  <si>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</si>
  <si>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</si>
  <si>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</si>
  <si>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</si>
  <si>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</si>
  <si>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</si>
  <si>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</si>
  <si>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</si>
  <si>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</si>
  <si>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</si>
  <si>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</si>
  <si>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</si>
  <si>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</si>
  <si>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</si>
  <si>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</si>
  <si>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</si>
  <si>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</si>
  <si>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</si>
  <si>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</si>
  <si>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</si>
  <si>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</si>
  <si>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</si>
  <si>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</si>
  <si>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</si>
  <si>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</si>
  <si>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</si>
  <si>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</si>
  <si>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</si>
  <si>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</si>
  <si>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</si>
  <si>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</si>
  <si>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</si>
  <si>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</si>
  <si>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</si>
  <si>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</si>
  <si>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</si>
  <si>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</si>
  <si>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</si>
  <si>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</si>
  <si>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</si>
  <si>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</si>
  <si>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</si>
  <si>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</si>
  <si>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</si>
  <si>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</si>
  <si>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</si>
  <si>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</si>
  <si>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</si>
  <si>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</si>
  <si>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</si>
  <si>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</si>
  <si>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</si>
  <si>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</si>
  <si>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</si>
  <si>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</si>
  <si>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</si>
  <si>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</si>
  <si>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</si>
  <si>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</si>
  <si>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</si>
  <si>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</si>
  <si>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</si>
  <si>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</si>
  <si>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</si>
  <si>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</si>
  <si>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</si>
  <si>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</si>
  <si>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</si>
  <si>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</si>
  <si>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</si>
  <si>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</si>
  <si>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</si>
  <si>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</si>
  <si>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</si>
  <si>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</si>
  <si>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</si>
  <si>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</si>
  <si>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</si>
  <si>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</si>
  <si>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</si>
  <si>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</si>
  <si>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</si>
  <si>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</si>
  <si>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</si>
  <si>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</si>
  <si>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</si>
  <si>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</si>
  <si>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</si>
  <si>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</si>
  <si>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</si>
  <si>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</si>
  <si>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</si>
  <si>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</si>
  <si>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</si>
  <si>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</si>
  <si>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</si>
  <si>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</si>
  <si>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</si>
  <si>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</si>
  <si>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</si>
  <si>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</si>
  <si>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</si>
  <si>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</si>
  <si>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</si>
  <si>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</si>
  <si>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</si>
  <si>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</si>
  <si>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</si>
  <si>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</si>
  <si>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</si>
  <si>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</si>
  <si>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</si>
  <si>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</si>
  <si>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</si>
  <si>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</si>
  <si>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</si>
  <si>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</si>
  <si>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</si>
  <si>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</si>
  <si>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</si>
  <si>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</si>
  <si>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</si>
  <si>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</si>
  <si>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</si>
  <si>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</si>
  <si>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</si>
  <si>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</si>
  <si>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</si>
  <si>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</si>
  <si>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</si>
  <si>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</si>
  <si>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</si>
  <si>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</si>
  <si>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</si>
  <si>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</si>
  <si>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</si>
  <si>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</si>
  <si>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</si>
  <si>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</si>
  <si>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</si>
  <si>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</si>
  <si>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</si>
  <si>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</si>
  <si>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</si>
  <si>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</si>
  <si>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</si>
  <si>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</si>
  <si>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</si>
  <si>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</si>
  <si>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</si>
  <si>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</si>
  <si>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</si>
  <si>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</si>
  <si>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</si>
  <si>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</si>
  <si>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</si>
  <si>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</si>
  <si>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</si>
  <si>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</si>
  <si>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</si>
  <si>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</si>
  <si>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</si>
  <si>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</si>
  <si>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</si>
  <si>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</si>
  <si>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</si>
  <si>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</si>
  <si>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</si>
  <si>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</si>
  <si>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</si>
  <si>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</si>
  <si>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</si>
  <si>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</si>
  <si>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</si>
  <si>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</si>
  <si>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</si>
  <si>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</si>
  <si>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</si>
  <si>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</si>
  <si>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</si>
  <si>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</si>
  <si>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</si>
  <si>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</si>
  <si>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</si>
  <si>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</si>
  <si>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</si>
  <si>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</si>
  <si>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</si>
  <si>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</si>
  <si>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</si>
  <si>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</si>
  <si>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</si>
  <si>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</si>
  <si>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</si>
  <si>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</si>
  <si>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</si>
  <si>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</si>
  <si>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</si>
  <si>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</si>
  <si>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</si>
  <si>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</si>
  <si>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</si>
  <si>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</si>
  <si>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</si>
  <si>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</si>
  <si>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</si>
  <si>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</si>
  <si>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</si>
  <si>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</si>
  <si>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</si>
  <si>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</si>
  <si>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</si>
  <si>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</si>
  <si>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</si>
  <si>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</si>
  <si>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</si>
  <si>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</si>
  <si>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</si>
  <si>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</si>
  <si>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</si>
  <si>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</si>
  <si>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</si>
  <si>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</si>
  <si>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</si>
  <si>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</si>
  <si>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</si>
  <si>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</si>
  <si>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</si>
  <si>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</si>
  <si>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</si>
  <si>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</si>
  <si>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</si>
  <si>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</si>
  <si>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</si>
  <si>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</si>
  <si>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</si>
  <si>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</si>
  <si>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</si>
  <si>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</si>
  <si>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</si>
  <si>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</si>
  <si>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</si>
  <si>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</si>
  <si>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</si>
  <si>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</si>
  <si>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</si>
  <si>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</si>
  <si>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</si>
  <si>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</si>
  <si>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</si>
  <si>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</si>
  <si>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</si>
  <si>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</si>
  <si>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</si>
  <si>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</si>
  <si>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</si>
  <si>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</si>
  <si>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</si>
  <si>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</si>
  <si>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</si>
  <si>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</si>
  <si>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</si>
  <si>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</si>
  <si>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</si>
  <si>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</si>
  <si>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</si>
  <si>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</si>
  <si>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</si>
  <si>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</si>
  <si>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</si>
  <si>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</si>
  <si>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</si>
  <si>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</si>
  <si>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</si>
  <si>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</si>
  <si>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</si>
  <si>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</si>
  <si>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</si>
  <si>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</si>
  <si>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</si>
  <si>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</si>
  <si>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</si>
  <si>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</si>
  <si>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</si>
  <si>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</si>
  <si>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</si>
  <si>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</si>
  <si>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</si>
  <si>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</si>
  <si>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</si>
  <si>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</si>
  <si>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</si>
  <si>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</si>
  <si>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</si>
  <si>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</si>
  <si>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</si>
  <si>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</si>
  <si>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</si>
  <si>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</si>
  <si>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</si>
  <si>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</si>
  <si>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</si>
  <si>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</si>
  <si>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</si>
  <si>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</si>
  <si>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</si>
  <si>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</si>
  <si>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</si>
  <si>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</si>
  <si>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</si>
  <si>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</si>
  <si>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</si>
  <si>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</si>
  <si>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</si>
  <si>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</si>
  <si>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</si>
  <si>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</si>
  <si>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</si>
  <si>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</si>
  <si>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</si>
  <si>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</si>
  <si>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</si>
  <si>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</si>
  <si>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</si>
  <si>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</si>
  <si>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</si>
  <si>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</si>
  <si>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</si>
  <si>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</si>
  <si>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</si>
  <si>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</si>
  <si>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</si>
  <si>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</si>
  <si>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</si>
  <si>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</si>
  <si>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</si>
  <si>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</si>
  <si>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</si>
  <si>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</si>
  <si>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</si>
  <si>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</si>
  <si>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</si>
  <si>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</si>
  <si>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</si>
  <si>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</si>
  <si>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</si>
  <si>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</si>
  <si>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</si>
  <si>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</si>
  <si>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</si>
  <si>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</si>
  <si>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</si>
  <si>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</si>
  <si>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</si>
  <si>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</si>
  <si>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</si>
  <si>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</si>
  <si>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</si>
  <si>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</si>
  <si>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</si>
  <si>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</si>
  <si>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</si>
  <si>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</si>
  <si>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</si>
  <si>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</si>
  <si>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</si>
  <si>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</si>
  <si>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</si>
  <si>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</si>
  <si>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</si>
  <si>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</si>
  <si>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</si>
  <si>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</si>
  <si>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</si>
  <si>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</si>
  <si>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</si>
  <si>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</si>
  <si>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</si>
  <si>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</si>
  <si>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</si>
  <si>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</si>
  <si>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</si>
  <si>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</si>
  <si>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</si>
  <si>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</si>
  <si>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</si>
  <si>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</si>
  <si>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</si>
  <si>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</si>
  <si>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</si>
  <si>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</si>
  <si>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</si>
  <si>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</si>
  <si>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</si>
  <si>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</si>
  <si>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</si>
  <si>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</si>
  <si>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</si>
  <si>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</si>
  <si>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</si>
  <si>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</si>
  <si>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</si>
  <si>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</si>
  <si>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</si>
  <si>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</si>
  <si>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</si>
  <si>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</si>
  <si>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</si>
  <si>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</si>
  <si>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</si>
  <si>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</si>
  <si>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</si>
  <si>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</si>
  <si>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</si>
  <si>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</si>
  <si>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</si>
  <si>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</si>
  <si>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</si>
  <si>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</si>
  <si>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</si>
  <si>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</si>
  <si>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</si>
  <si>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</si>
  <si>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</si>
  <si>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</si>
  <si>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</si>
  <si>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</si>
  <si>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</si>
  <si>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</si>
  <si>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</si>
  <si>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</si>
  <si>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</si>
  <si>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</si>
  <si>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</si>
  <si>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</si>
  <si>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</si>
  <si>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</si>
  <si>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</si>
  <si>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</si>
  <si>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</si>
  <si>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</si>
  <si>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</si>
  <si>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</si>
  <si>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</si>
  <si>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</si>
  <si>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</si>
  <si>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</si>
  <si>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</si>
  <si>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</si>
  <si>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</si>
  <si>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</si>
  <si>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</si>
  <si>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</si>
  <si>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</si>
  <si>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</si>
  <si>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</si>
  <si>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</si>
  <si>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</si>
  <si>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</si>
  <si>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</si>
  <si>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</si>
  <si>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</si>
  <si>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</si>
  <si>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</si>
  <si>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</si>
  <si>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</si>
  <si>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</si>
  <si>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</si>
  <si>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</si>
  <si>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</si>
  <si>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</si>
  <si>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</si>
  <si>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</si>
  <si>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</si>
  <si>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</si>
  <si>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</si>
  <si>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</si>
  <si>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</si>
  <si>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</si>
  <si>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</si>
  <si>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</si>
  <si>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</si>
  <si>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</si>
  <si>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</si>
  <si>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</si>
  <si>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</si>
  <si>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</si>
  <si>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</si>
  <si>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</si>
  <si>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</si>
  <si>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</si>
  <si>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</si>
  <si>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</si>
  <si>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</si>
  <si>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</si>
  <si>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</si>
  <si>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</si>
  <si>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</si>
  <si>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</si>
  <si>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</si>
  <si>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</si>
  <si>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</si>
  <si>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</si>
  <si>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</si>
  <si>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</si>
  <si>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</si>
  <si>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</si>
  <si>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</si>
  <si>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</si>
  <si>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</si>
  <si>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</si>
  <si>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</si>
  <si>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</si>
  <si>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</si>
  <si>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</si>
  <si>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</si>
  <si>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</si>
  <si>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</si>
  <si>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</si>
  <si>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</si>
  <si>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</si>
  <si>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</si>
  <si>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</si>
  <si>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</si>
  <si>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</si>
  <si>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</si>
  <si>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</si>
  <si>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</si>
  <si>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</si>
  <si>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</si>
  <si>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</si>
  <si>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</si>
  <si>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</si>
  <si>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</si>
  <si>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</si>
  <si>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</si>
  <si>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</si>
  <si>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</si>
  <si>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</si>
  <si>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</si>
  <si>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</si>
  <si>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</si>
  <si>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</si>
  <si>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</si>
  <si>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</si>
  <si>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</si>
  <si>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</si>
  <si>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</si>
  <si>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</si>
  <si>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</si>
  <si>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</si>
  <si>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</si>
  <si>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</si>
  <si>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</si>
  <si>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</si>
  <si>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</si>
  <si>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</si>
  <si>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</si>
  <si>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</si>
  <si>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</si>
  <si>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</si>
  <si>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</si>
  <si>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</si>
  <si>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</si>
  <si>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</si>
  <si>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</si>
  <si>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</si>
  <si>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</si>
  <si>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</si>
  <si>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</si>
  <si>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</si>
  <si>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</si>
  <si>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</si>
  <si>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</si>
  <si>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</si>
  <si>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</si>
  <si>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</si>
  <si>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</si>
  <si>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</si>
  <si>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</si>
  <si>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</si>
  <si>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</si>
  <si>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</si>
  <si>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</si>
  <si>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</si>
  <si>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</si>
  <si>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</si>
  <si>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</si>
  <si>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</si>
  <si>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</si>
  <si>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</si>
  <si>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</si>
  <si>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</si>
  <si>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</si>
  <si>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</si>
  <si>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</si>
  <si>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</si>
  <si>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</si>
  <si>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</si>
  <si>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</si>
  <si>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</si>
  <si>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</si>
  <si>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</si>
  <si>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</si>
  <si>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</si>
  <si>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</si>
  <si>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</si>
  <si>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</si>
  <si>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</si>
  <si>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</si>
  <si>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</si>
  <si>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</si>
  <si>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</si>
  <si>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</si>
  <si>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</si>
  <si>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</si>
  <si>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</si>
  <si>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</si>
  <si>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</si>
  <si>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</si>
  <si>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</si>
  <si>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</si>
  <si>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</si>
  <si>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</si>
  <si>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</si>
  <si>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</si>
  <si>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</si>
  <si>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</si>
  <si>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</si>
  <si>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</si>
  <si>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</si>
  <si>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</si>
  <si>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</si>
  <si>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</si>
  <si>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</si>
  <si>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</si>
  <si>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</si>
  <si>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</si>
  <si>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</si>
  <si>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</si>
  <si>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</si>
  <si>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</si>
  <si>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</si>
  <si>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</si>
  <si>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</si>
  <si>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</si>
  <si>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</si>
  <si>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</si>
  <si>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</si>
  <si>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</si>
  <si>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</si>
  <si>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</si>
  <si>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</si>
  <si>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</si>
  <si>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</si>
  <si>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</si>
  <si>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</si>
  <si>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</si>
  <si>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</si>
  <si>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</si>
  <si>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</si>
  <si>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</si>
  <si>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</si>
  <si>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</si>
  <si>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</si>
  <si>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</si>
  <si>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</si>
  <si>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</si>
  <si>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</si>
  <si>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</si>
  <si>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</si>
  <si>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</si>
  <si>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</si>
  <si>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</si>
  <si>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</si>
  <si>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</si>
  <si>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</si>
  <si>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</si>
  <si>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</si>
  <si>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</si>
  <si>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</si>
  <si>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</si>
  <si>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</si>
  <si>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</si>
  <si>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</si>
  <si>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</si>
  <si>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</si>
  <si>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</si>
  <si>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</si>
  <si>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</si>
  <si>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</si>
  <si>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</si>
  <si>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</si>
  <si>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</si>
  <si>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</si>
  <si>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</si>
  <si>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</si>
  <si>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</si>
  <si>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</si>
  <si>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</si>
  <si>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</si>
  <si>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</si>
  <si>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</si>
  <si>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</si>
  <si>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</si>
  <si>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</si>
  <si>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</si>
  <si>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</si>
  <si>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</si>
  <si>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</si>
  <si>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</si>
  <si>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</si>
  <si>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</si>
  <si>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</si>
  <si>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</si>
  <si>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</si>
  <si>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</si>
  <si>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</si>
  <si>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</si>
  <si>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</si>
  <si>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</si>
  <si>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</si>
  <si>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</si>
  <si>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</si>
  <si>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</si>
  <si>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</si>
  <si>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</si>
  <si>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</si>
  <si>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</si>
  <si>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</si>
  <si>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</si>
  <si>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</si>
  <si>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</si>
  <si>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</si>
  <si>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</si>
  <si>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</si>
  <si>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</si>
  <si>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</si>
  <si>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</si>
  <si>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</si>
  <si>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</si>
  <si>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</si>
  <si>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</si>
  <si>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</si>
  <si>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</si>
  <si>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</si>
  <si>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</si>
  <si>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</si>
  <si>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</si>
  <si>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</si>
  <si>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</si>
  <si>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</si>
  <si>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</si>
  <si>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</si>
  <si>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</si>
  <si>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</si>
  <si>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</si>
  <si>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</si>
  <si>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</si>
  <si>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</si>
  <si>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</si>
  <si>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</si>
  <si>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</si>
  <si>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</si>
  <si>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</si>
  <si>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</si>
  <si>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</si>
  <si>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</si>
  <si>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</si>
  <si>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</si>
  <si>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</si>
  <si>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</si>
  <si>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</si>
  <si>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</si>
  <si>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</si>
  <si>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</si>
  <si>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</si>
  <si>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</si>
  <si>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</si>
  <si>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</si>
  <si>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</si>
  <si>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</si>
  <si>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</si>
  <si>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</si>
  <si>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</si>
  <si>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</si>
  <si>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</si>
  <si>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</si>
  <si>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</si>
  <si>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</si>
  <si>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</si>
  <si>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</si>
  <si>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</si>
  <si>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</si>
  <si>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</si>
  <si>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</si>
  <si>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</si>
  <si>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</si>
  <si>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</si>
  <si>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</si>
  <si>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</si>
  <si>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</si>
  <si>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</si>
  <si>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</si>
  <si>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</si>
  <si>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</si>
  <si>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</si>
  <si>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</si>
  <si>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</si>
  <si>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</si>
  <si>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</si>
  <si>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</si>
  <si>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</si>
  <si>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</si>
  <si>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</si>
  <si>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</si>
  <si>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</si>
  <si>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</si>
  <si>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</si>
  <si>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</si>
  <si>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</si>
  <si>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</si>
  <si>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</si>
  <si>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</si>
  <si>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</si>
  <si>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</si>
  <si>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</si>
  <si>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</si>
  <si>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</si>
  <si>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</si>
  <si>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</si>
  <si>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</si>
  <si>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</si>
  <si>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</si>
  <si>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</si>
  <si>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</si>
  <si>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</si>
  <si>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</si>
  <si>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</si>
  <si>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</si>
  <si>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</si>
  <si>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</si>
  <si>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</si>
  <si>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</si>
  <si>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</si>
  <si>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</si>
  <si>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</si>
  <si>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</si>
  <si>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</si>
  <si>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</si>
  <si>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</si>
  <si>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</si>
  <si>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</si>
  <si>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</si>
  <si>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</si>
  <si>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</si>
  <si>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</si>
  <si>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</si>
  <si>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</si>
  <si>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</si>
  <si>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</si>
  <si>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</si>
  <si>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</si>
  <si>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</si>
  <si>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</si>
  <si>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</si>
  <si>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</si>
  <si>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</si>
  <si>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</si>
  <si>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</si>
  <si>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</si>
  <si>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</si>
  <si>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</si>
  <si>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</si>
  <si>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</si>
  <si>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</si>
  <si>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</si>
  <si>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</si>
  <si>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</si>
  <si>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</si>
  <si>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</si>
  <si>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</si>
  <si>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</si>
  <si>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</si>
  <si>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</si>
  <si>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</si>
  <si>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</si>
  <si>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</si>
  <si>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</si>
  <si>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</si>
  <si>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</si>
  <si>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</si>
  <si>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</si>
  <si>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</si>
  <si>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</si>
  <si>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</si>
  <si>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</si>
  <si>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</si>
  <si>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</si>
  <si>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</si>
  <si>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</si>
  <si>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</si>
  <si>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</si>
  <si>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</si>
  <si>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</si>
  <si>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</si>
  <si>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</si>
  <si>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</si>
  <si>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</si>
  <si>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</si>
  <si>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</si>
  <si>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</si>
  <si>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</si>
  <si>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</si>
  <si>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</si>
  <si>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</si>
  <si>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</si>
  <si>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</si>
  <si>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</si>
  <si>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</si>
  <si>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</si>
  <si>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</si>
  <si>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</si>
  <si>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</si>
  <si>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</si>
  <si>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</si>
  <si>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</si>
  <si>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</si>
  <si>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</si>
  <si>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</si>
  <si>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</si>
  <si>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</si>
  <si>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</si>
  <si>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</si>
  <si>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</si>
  <si>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</si>
  <si>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</si>
  <si>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</si>
  <si>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</si>
  <si>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</si>
  <si>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</si>
  <si>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</si>
  <si>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</si>
  <si>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</si>
  <si>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</si>
  <si>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</si>
  <si>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</si>
  <si>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</si>
  <si>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</si>
  <si>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</si>
  <si>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</si>
  <si>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</si>
  <si>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</si>
  <si>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</si>
  <si>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</si>
  <si>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</si>
  <si>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</si>
  <si>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</si>
  <si>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</si>
  <si>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</si>
  <si>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</si>
  <si>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</si>
  <si>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</si>
  <si>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</si>
  <si>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</si>
  <si>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</si>
  <si>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</si>
  <si>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</si>
  <si>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</si>
  <si>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</si>
  <si>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</si>
  <si>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</si>
  <si>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</si>
  <si>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</si>
  <si>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</si>
  <si>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</si>
  <si>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</si>
  <si>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</si>
  <si>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</si>
  <si>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</si>
  <si>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</si>
  <si>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</si>
  <si>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</si>
  <si>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</si>
  <si>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</si>
  <si>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</si>
  <si>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</si>
  <si>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</si>
  <si>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</si>
  <si>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</si>
  <si>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</si>
  <si>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</si>
  <si>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</si>
  <si>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</si>
  <si>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</si>
  <si>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</si>
  <si>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</si>
  <si>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</si>
  <si>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</si>
  <si>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</si>
  <si>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</si>
  <si>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</si>
  <si>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</si>
  <si>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</si>
  <si>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</si>
  <si>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</si>
  <si>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</si>
  <si>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</si>
  <si>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</si>
  <si>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</si>
  <si>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</si>
  <si>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</si>
  <si>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</si>
  <si>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</si>
  <si>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</si>
  <si>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</si>
  <si>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</si>
  <si>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</si>
  <si>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</si>
  <si>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</si>
  <si>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</si>
  <si>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</si>
  <si>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</si>
  <si>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</si>
  <si>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</si>
  <si>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</si>
  <si>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</si>
  <si>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</si>
  <si>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</si>
  <si>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</si>
  <si>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</si>
  <si>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</si>
  <si>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</si>
  <si>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</si>
  <si>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</si>
  <si>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</si>
  <si>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</si>
  <si>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</si>
  <si>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</si>
  <si>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</si>
  <si>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</si>
  <si>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</si>
  <si>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</si>
  <si>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</si>
  <si>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</si>
  <si>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</si>
  <si>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</si>
  <si>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</si>
  <si>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</si>
  <si>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</si>
  <si>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</si>
  <si>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</si>
  <si>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</si>
  <si>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</si>
  <si>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</si>
  <si>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</si>
  <si>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</si>
  <si>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</si>
  <si>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</si>
  <si>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</si>
  <si>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</si>
  <si>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</si>
  <si>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</si>
  <si>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</si>
  <si>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</si>
  <si>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</si>
  <si>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</si>
  <si>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</si>
  <si>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</si>
  <si>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</si>
  <si>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</si>
  <si>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</si>
  <si>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</si>
  <si>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</si>
  <si>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</si>
  <si>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</si>
  <si>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</si>
  <si>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</si>
  <si>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</si>
  <si>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</si>
  <si>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</si>
  <si>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</si>
  <si>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</si>
  <si>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</si>
  <si>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</si>
  <si>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</si>
  <si>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</si>
  <si>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</si>
  <si>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</si>
  <si>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</si>
  <si>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</si>
  <si>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</si>
  <si>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</si>
  <si>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</si>
  <si>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</si>
  <si>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</si>
  <si>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</si>
  <si>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</si>
  <si>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</si>
  <si>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</si>
  <si>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</si>
  <si>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</si>
  <si>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</si>
  <si>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</si>
  <si>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</si>
  <si>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</si>
  <si>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</si>
  <si>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</si>
  <si>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</si>
  <si>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</si>
  <si>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</si>
  <si>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</si>
  <si>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</si>
  <si>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</si>
  <si>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</si>
  <si>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</si>
  <si>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</si>
  <si>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</si>
  <si>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</si>
  <si>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</si>
  <si>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</si>
  <si>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</si>
  <si>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</si>
  <si>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</si>
  <si>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</si>
  <si>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</si>
  <si>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</si>
  <si>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</si>
  <si>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</si>
  <si>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</si>
  <si>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</si>
  <si>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</si>
  <si>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</si>
  <si>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</si>
  <si>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</si>
  <si>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</si>
  <si>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</si>
  <si>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</si>
  <si>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</si>
  <si>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</si>
  <si>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</si>
  <si>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</si>
  <si>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</si>
  <si>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</si>
  <si>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</si>
  <si>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</si>
  <si>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</si>
  <si>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</si>
  <si>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</si>
  <si>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</si>
  <si>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</si>
  <si>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</si>
  <si>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</si>
  <si>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</si>
  <si>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</si>
  <si>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</si>
  <si>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</si>
  <si>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</si>
  <si>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</si>
  <si>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</si>
  <si>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</si>
  <si>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</si>
  <si>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</si>
  <si>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</si>
  <si>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</si>
  <si>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</si>
  <si>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</si>
  <si>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</si>
  <si>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</si>
  <si>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</si>
  <si>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</si>
  <si>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</si>
  <si>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</si>
  <si>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</si>
  <si>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</si>
  <si>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</si>
  <si>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</si>
  <si>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</si>
  <si>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</si>
  <si>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</si>
  <si>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</si>
  <si>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</si>
  <si>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</si>
  <si>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</si>
  <si>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</si>
  <si>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</si>
  <si>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</si>
  <si>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</si>
  <si>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</si>
  <si>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</si>
  <si>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</si>
  <si>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</si>
  <si>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</si>
  <si>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</si>
  <si>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</si>
  <si>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</si>
  <si>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</si>
  <si>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</si>
  <si>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</si>
  <si>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</si>
  <si>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</si>
  <si>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</si>
  <si>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</si>
  <si>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</si>
  <si>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</si>
  <si>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</si>
  <si>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</si>
  <si>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</si>
  <si>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</si>
  <si>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</si>
  <si>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</si>
  <si>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</si>
  <si>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</si>
  <si>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</si>
  <si>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</si>
  <si>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</si>
  <si>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</si>
  <si>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</si>
  <si>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</si>
  <si>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</si>
  <si>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</si>
  <si>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</si>
  <si>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</si>
  <si>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</si>
  <si>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</si>
  <si>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</si>
  <si>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</si>
  <si>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</si>
  <si>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</si>
  <si>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</si>
  <si>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</si>
  <si>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</si>
  <si>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</si>
  <si>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</si>
  <si>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</si>
  <si>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</si>
  <si>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</si>
  <si>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</si>
  <si>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</si>
  <si>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</si>
  <si>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</si>
  <si>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</si>
  <si>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</si>
  <si>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</si>
  <si>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</si>
  <si>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</si>
  <si>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</si>
  <si>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</si>
  <si>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</si>
  <si>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</si>
  <si>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</si>
  <si>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</si>
  <si>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</si>
  <si>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</si>
  <si>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</si>
  <si>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</si>
  <si>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</si>
  <si>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</si>
  <si>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</si>
  <si>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</si>
  <si>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</si>
  <si>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</si>
  <si>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</si>
  <si>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</si>
  <si>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</si>
  <si>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</si>
  <si>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</si>
  <si>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</si>
  <si>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</si>
  <si>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</si>
  <si>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</si>
  <si>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</si>
  <si>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</si>
  <si>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</si>
  <si>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</si>
  <si>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</si>
  <si>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</si>
  <si>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</si>
  <si>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</si>
  <si>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</si>
  <si>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</si>
  <si>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</si>
  <si>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</si>
  <si>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</si>
  <si>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</si>
  <si>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</si>
  <si>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</si>
  <si>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</si>
  <si>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</si>
  <si>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</si>
  <si>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</si>
  <si>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</si>
  <si>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</si>
  <si>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</si>
  <si>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</si>
  <si>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</si>
  <si>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</si>
  <si>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</si>
  <si>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</si>
  <si>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</si>
  <si>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</si>
  <si>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</si>
  <si>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</si>
  <si>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</si>
  <si>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</si>
  <si>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</si>
  <si>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</si>
  <si>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</si>
  <si>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</si>
  <si>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</si>
  <si>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</si>
  <si>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</si>
  <si>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</si>
  <si>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</si>
  <si>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</si>
  <si>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</si>
  <si>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</si>
  <si>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</si>
  <si>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</si>
  <si>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</si>
  <si>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</si>
  <si>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</si>
  <si>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</si>
  <si>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</si>
  <si>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</si>
  <si>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</si>
  <si>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</si>
  <si>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</si>
  <si>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</si>
  <si>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</si>
  <si>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</si>
  <si>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</si>
  <si>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</si>
  <si>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</si>
  <si>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</si>
  <si>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</si>
  <si>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</si>
  <si>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</si>
  <si>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</si>
  <si>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</si>
  <si>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</si>
  <si>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</si>
  <si>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</si>
  <si>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</si>
  <si>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</si>
  <si>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</si>
  <si>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</si>
  <si>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</si>
  <si>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</si>
  <si>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</si>
  <si>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</si>
  <si>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</si>
  <si>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</si>
  <si>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</si>
  <si>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</si>
  <si>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</si>
  <si>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</si>
  <si>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</si>
  <si>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</si>
  <si>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</si>
  <si>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</si>
  <si>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</si>
  <si>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</si>
  <si>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</si>
  <si>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</si>
  <si>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</si>
  <si>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</si>
  <si>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</si>
  <si>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</si>
  <si>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</si>
  <si>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</si>
  <si>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</si>
  <si>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</si>
  <si>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</si>
  <si>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</si>
  <si>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</si>
  <si>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</si>
  <si>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</si>
  <si>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</si>
  <si>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</si>
  <si>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</si>
  <si>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</si>
  <si>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</si>
  <si>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</si>
  <si>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</si>
  <si>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</si>
  <si>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</si>
  <si>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</si>
  <si>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</si>
  <si>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</si>
  <si>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</si>
  <si>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</si>
  <si>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</si>
  <si>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</si>
  <si>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</si>
  <si>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</si>
  <si>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</si>
  <si>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</si>
  <si>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</si>
  <si>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</si>
  <si>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</si>
  <si>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</si>
  <si>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</si>
  <si>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</si>
  <si>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</si>
  <si>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</si>
  <si>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</si>
  <si>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</si>
  <si>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</si>
  <si>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</si>
  <si>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</si>
  <si>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</si>
  <si>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</si>
  <si>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</si>
  <si>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</si>
  <si>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</si>
  <si>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</si>
  <si>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</si>
  <si>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</si>
  <si>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</si>
  <si>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</si>
  <si>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</si>
  <si>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</si>
  <si>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</si>
  <si>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</si>
  <si>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</si>
  <si>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</si>
  <si>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</si>
  <si>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</si>
  <si>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</si>
  <si>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</si>
  <si>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</si>
  <si>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</si>
  <si>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</si>
  <si>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</si>
  <si>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</si>
  <si>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</si>
  <si>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</si>
  <si>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</si>
  <si>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</si>
  <si>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</si>
  <si>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</si>
  <si>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</si>
  <si>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</si>
  <si>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</si>
  <si>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</si>
  <si>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</si>
  <si>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</si>
  <si>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</si>
  <si>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</si>
  <si>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</si>
  <si>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</si>
  <si>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</si>
  <si>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</si>
  <si>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</si>
  <si>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</si>
  <si>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</si>
  <si>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</si>
  <si>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</si>
  <si>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</si>
  <si>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</si>
  <si>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</si>
  <si>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</si>
  <si>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</si>
  <si>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</si>
  <si>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</si>
  <si>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</si>
  <si>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</si>
  <si>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</si>
  <si>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</si>
  <si>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</si>
  <si>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</si>
  <si>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</si>
  <si>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</si>
  <si>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</si>
  <si>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</si>
  <si>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</si>
  <si>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</si>
  <si>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</si>
  <si>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</si>
  <si>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</si>
  <si>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</si>
  <si>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</si>
  <si>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</si>
  <si>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</si>
  <si>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</si>
  <si>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</si>
  <si>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</si>
  <si>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</si>
  <si>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</si>
  <si>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</si>
  <si>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</si>
  <si>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</si>
  <si>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</si>
  <si>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</si>
  <si>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</si>
  <si>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</si>
  <si>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</si>
  <si>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</si>
  <si>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</si>
  <si>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</si>
  <si>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</si>
  <si>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</si>
  <si>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</si>
  <si>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</si>
  <si>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</si>
  <si>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</si>
  <si>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</si>
  <si>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</si>
  <si>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</si>
  <si>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</si>
  <si>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</si>
  <si>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</si>
  <si>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</si>
  <si>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</si>
  <si>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</si>
  <si>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</si>
  <si>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</si>
  <si>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</si>
  <si>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</si>
  <si>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</si>
  <si>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</si>
  <si>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</si>
  <si>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</si>
  <si>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</si>
  <si>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</si>
  <si>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</si>
  <si>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</si>
  <si>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</si>
  <si>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</si>
  <si>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</si>
  <si>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</si>
  <si>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</si>
  <si>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</si>
  <si>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</si>
  <si>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</si>
  <si>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</si>
  <si>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</si>
  <si>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</si>
  <si>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</si>
  <si>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</si>
  <si>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</si>
  <si>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</si>
  <si>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</si>
  <si>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</si>
  <si>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</si>
  <si>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</si>
  <si>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</si>
  <si>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</si>
  <si>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</si>
  <si>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</si>
  <si>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</si>
  <si>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</si>
  <si>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</si>
  <si>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</si>
  <si>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</si>
  <si>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</si>
  <si>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</si>
  <si>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</si>
  <si>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</si>
  <si>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</si>
  <si>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</si>
  <si>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</si>
  <si>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</si>
  <si>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</si>
  <si>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</si>
  <si>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</si>
  <si>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</si>
  <si>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</si>
  <si>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</si>
  <si>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</si>
  <si>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</si>
  <si>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</si>
  <si>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</si>
  <si>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</si>
  <si>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</si>
  <si>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</si>
  <si>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</si>
  <si>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</si>
  <si>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</si>
  <si>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</si>
  <si>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</si>
  <si>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</si>
  <si>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</si>
  <si>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</si>
  <si>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</si>
  <si>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</si>
  <si>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</si>
  <si>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</si>
  <si>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</si>
  <si>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</si>
  <si>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</si>
  <si>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</si>
  <si>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</si>
  <si>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</si>
  <si>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</si>
  <si>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</si>
  <si>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</si>
  <si>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</si>
  <si>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</si>
  <si>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</si>
  <si>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</si>
  <si>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</si>
  <si>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</si>
  <si>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</si>
  <si>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</si>
  <si>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</si>
  <si>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</si>
  <si>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</si>
  <si>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</si>
  <si>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</si>
  <si>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</si>
  <si>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</si>
  <si>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</si>
  <si>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</si>
  <si>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</si>
  <si>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</si>
  <si>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</si>
  <si>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</si>
  <si>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</si>
  <si>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</si>
  <si>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</si>
  <si>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</si>
  <si>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</si>
  <si>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</si>
  <si>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</si>
  <si>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</si>
  <si>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</si>
  <si>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</si>
  <si>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</si>
  <si>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</si>
  <si>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</si>
  <si>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</si>
  <si>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</si>
  <si>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</si>
  <si>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</si>
  <si>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</si>
  <si>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</si>
  <si>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</si>
  <si>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</si>
  <si>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</si>
  <si>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</si>
  <si>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</si>
  <si>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</si>
  <si>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</si>
  <si>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</si>
  <si>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</si>
  <si>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</si>
  <si>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</si>
  <si>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</si>
  <si>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</si>
  <si>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</si>
  <si>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</si>
  <si>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</si>
  <si>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</si>
  <si>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</si>
  <si>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</si>
  <si>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</si>
  <si>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</si>
  <si>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</si>
  <si>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</si>
  <si>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</si>
  <si>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</si>
  <si>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</si>
  <si>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</si>
  <si>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</si>
  <si>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</si>
  <si>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</si>
  <si>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</si>
  <si>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</si>
  <si>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</si>
  <si>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</si>
  <si>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</si>
  <si>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</si>
  <si>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</si>
  <si>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</si>
  <si>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</si>
  <si>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</si>
  <si>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</si>
  <si>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</si>
  <si>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</si>
  <si>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</si>
  <si>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</si>
  <si>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</si>
  <si>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</si>
  <si>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</si>
  <si>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</si>
  <si>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</si>
  <si>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</si>
  <si>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</si>
  <si>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</si>
  <si>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</si>
  <si>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</si>
  <si>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</si>
  <si>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</si>
  <si>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</si>
  <si>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</si>
  <si>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</si>
  <si>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</si>
  <si>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</si>
  <si>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</si>
  <si>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</si>
  <si>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</si>
  <si>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</si>
  <si>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</si>
  <si>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</si>
  <si>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</si>
  <si>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</si>
  <si>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</si>
  <si>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</si>
  <si>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</si>
  <si>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</si>
  <si>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</si>
  <si>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</si>
  <si>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</si>
  <si>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</si>
  <si>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</si>
  <si>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</si>
  <si>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</si>
  <si>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</si>
  <si>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</si>
  <si>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</si>
  <si>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</si>
  <si>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</si>
  <si>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</si>
  <si>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</si>
  <si>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</si>
  <si>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</si>
  <si>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</si>
  <si>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</si>
  <si>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</si>
  <si>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</si>
  <si>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</si>
  <si>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</si>
  <si>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</si>
  <si>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</si>
  <si>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</si>
  <si>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</si>
  <si>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</si>
  <si>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</si>
  <si>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</si>
  <si>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</si>
  <si>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</si>
  <si>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</si>
  <si>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</si>
  <si>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</si>
  <si>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</si>
  <si>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</si>
  <si>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</si>
  <si>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</si>
  <si>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</si>
  <si>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</si>
  <si>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</si>
  <si>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</si>
  <si>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</si>
  <si>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</si>
  <si>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</si>
  <si>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</si>
  <si>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</si>
  <si>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</si>
  <si>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</si>
  <si>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</si>
  <si>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</si>
  <si>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</si>
  <si>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</si>
  <si>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</si>
  <si>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</si>
  <si>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</si>
  <si>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</si>
  <si>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</si>
  <si>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</si>
  <si>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</si>
  <si>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</si>
  <si>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</si>
  <si>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</si>
  <si>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</si>
  <si>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</si>
  <si>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</si>
  <si>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</si>
  <si>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</si>
  <si>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</si>
  <si>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</si>
  <si>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</si>
  <si>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</si>
  <si>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</si>
  <si>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</si>
  <si>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</si>
  <si>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</si>
  <si>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</si>
  <si>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</si>
  <si>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</si>
  <si>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</si>
  <si>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</si>
  <si>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</si>
  <si>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</si>
  <si>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</si>
  <si>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</si>
  <si>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</si>
  <si>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</si>
  <si>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</si>
  <si>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</si>
  <si>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</si>
  <si>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</si>
  <si>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</si>
  <si>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</si>
  <si>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</si>
  <si>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</si>
  <si>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</si>
  <si>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</si>
  <si>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</si>
  <si>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</si>
  <si>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</si>
  <si>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</si>
  <si>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</si>
  <si>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</si>
  <si>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</si>
  <si>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</si>
  <si>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</si>
  <si>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</si>
  <si>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</si>
  <si>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</si>
  <si>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</si>
  <si>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</si>
  <si>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</si>
  <si>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</si>
  <si>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</si>
  <si>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</si>
  <si>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</si>
  <si>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</si>
  <si>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</si>
  <si>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</si>
  <si>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</si>
  <si>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</si>
  <si>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</si>
  <si>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</si>
  <si>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</si>
  <si>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</si>
  <si>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</si>
  <si>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</si>
  <si>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</si>
  <si>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</si>
  <si>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</si>
  <si>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</si>
  <si>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</si>
  <si>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</si>
  <si>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</si>
  <si>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</si>
  <si>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</si>
  <si>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</si>
  <si>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</si>
  <si>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</si>
  <si>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</si>
  <si>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</si>
  <si>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</si>
  <si>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</si>
  <si>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</si>
  <si>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</si>
  <si>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</si>
  <si>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</si>
  <si>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</si>
  <si>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</si>
  <si>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</si>
  <si>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</si>
  <si>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</si>
  <si>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</si>
  <si>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</si>
  <si>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</si>
  <si>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</si>
  <si>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</si>
  <si>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</si>
  <si>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</si>
  <si>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</si>
  <si>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</si>
  <si>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</si>
  <si>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</si>
  <si>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</si>
  <si>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</si>
  <si>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</si>
  <si>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</si>
  <si>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</si>
  <si>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</si>
  <si>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</si>
  <si>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</si>
  <si>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</si>
  <si>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</si>
  <si>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</si>
  <si>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</si>
  <si>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</si>
  <si>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</si>
  <si>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</si>
  <si>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</si>
  <si>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</si>
  <si>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</si>
  <si>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</si>
  <si>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</si>
  <si>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</si>
  <si>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</si>
  <si>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</si>
  <si>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</si>
  <si>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</si>
  <si>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</si>
  <si>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</si>
  <si>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</si>
  <si>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</si>
  <si>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</si>
  <si>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</si>
  <si>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</si>
  <si>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</si>
  <si>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</si>
  <si>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</si>
  <si>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</si>
  <si>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</si>
  <si>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</si>
  <si>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</si>
  <si>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</si>
  <si>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</si>
  <si>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</si>
  <si>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</si>
  <si>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</si>
  <si>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</si>
  <si>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</si>
  <si>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</si>
  <si>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</si>
  <si>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</si>
  <si>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</si>
  <si>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</si>
  <si>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</si>
  <si>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</si>
  <si>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</si>
  <si>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</si>
  <si>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</si>
  <si>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</si>
  <si>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</si>
  <si>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</si>
  <si>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</si>
  <si>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</si>
  <si>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</si>
  <si>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</si>
  <si>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</si>
  <si>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</si>
  <si>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</si>
  <si>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</si>
  <si>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</si>
  <si>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</si>
  <si>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</si>
  <si>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</si>
  <si>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</si>
  <si>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</si>
  <si>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</si>
  <si>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</si>
  <si>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</si>
  <si>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</si>
  <si>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</si>
  <si>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</si>
  <si>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</si>
  <si>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</si>
  <si>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</si>
  <si>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</si>
  <si>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</si>
  <si>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</si>
  <si>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</si>
  <si>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</si>
  <si>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</si>
  <si>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</si>
  <si>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</si>
  <si>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</si>
  <si>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</si>
  <si>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</si>
  <si>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</si>
  <si>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</si>
  <si>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</si>
  <si>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</si>
  <si>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</si>
  <si>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</si>
  <si>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</si>
  <si>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</si>
  <si>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</si>
  <si>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</si>
  <si>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</si>
  <si>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</si>
  <si>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</si>
  <si>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</si>
  <si>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</si>
  <si>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</si>
  <si>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</si>
  <si>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</si>
  <si>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</si>
  <si>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</si>
  <si>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</si>
  <si>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</si>
  <si>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</si>
  <si>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</si>
  <si>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</si>
  <si>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</si>
  <si>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</si>
  <si>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</si>
  <si>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</si>
  <si>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</si>
  <si>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</si>
  <si>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</si>
  <si>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</si>
  <si>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</si>
  <si>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</si>
  <si>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</si>
  <si>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</si>
  <si>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</si>
  <si>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</si>
  <si>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</si>
  <si>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</si>
  <si>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</si>
  <si>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</si>
  <si>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</si>
  <si>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</si>
  <si>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</si>
  <si>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</si>
  <si>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</si>
  <si>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</si>
  <si>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</si>
  <si>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</si>
  <si>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</si>
  <si>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</si>
  <si>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</si>
  <si>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</si>
  <si>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</si>
  <si>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</si>
  <si>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</si>
  <si>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</si>
  <si>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</si>
  <si>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</si>
  <si>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</si>
  <si>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</si>
  <si>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</si>
  <si>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</si>
  <si>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</si>
  <si>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</si>
  <si>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</si>
  <si>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</si>
  <si>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</si>
  <si>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</si>
  <si>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</si>
  <si>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</si>
  <si>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</si>
  <si>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</si>
  <si>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</si>
  <si>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</si>
  <si>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</si>
  <si>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</si>
  <si>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</si>
  <si>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</si>
  <si>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</si>
  <si>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</si>
  <si>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</si>
  <si>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</si>
  <si>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</si>
  <si>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</si>
  <si>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</si>
  <si>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</si>
  <si>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</si>
  <si>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</si>
  <si>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</si>
  <si>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</si>
  <si>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</si>
  <si>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</si>
  <si>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</si>
  <si>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</si>
  <si>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</si>
  <si>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</si>
  <si>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</si>
  <si>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</si>
  <si>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</si>
  <si>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</si>
  <si>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</si>
  <si>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</si>
  <si>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</si>
  <si>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</si>
  <si>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</si>
  <si>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</si>
  <si>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</si>
  <si>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</si>
  <si>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</si>
  <si>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</si>
  <si>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</si>
  <si>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</si>
  <si>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</si>
  <si>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</si>
  <si>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</si>
  <si>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</si>
  <si>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</si>
  <si>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</si>
  <si>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</si>
  <si>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</si>
  <si>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</si>
  <si>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</si>
  <si>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</si>
  <si>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</si>
  <si>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</si>
  <si>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</si>
  <si>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</si>
  <si>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</si>
  <si>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</si>
  <si>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</si>
  <si>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</si>
  <si>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</si>
  <si>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</si>
  <si>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</si>
  <si>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</si>
  <si>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</si>
  <si>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</si>
  <si>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</si>
  <si>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</si>
  <si>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</si>
  <si>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</si>
  <si>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</si>
  <si>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</si>
  <si>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</si>
  <si>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</si>
  <si>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</si>
  <si>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</si>
  <si>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</si>
  <si>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</si>
  <si>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</si>
  <si>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</si>
  <si>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</si>
  <si>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</si>
  <si>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</si>
  <si>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</si>
  <si>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</si>
  <si>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</si>
  <si>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</si>
  <si>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</si>
  <si>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</si>
  <si>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</si>
  <si>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</si>
  <si>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</si>
  <si>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</si>
  <si>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</si>
  <si>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</si>
  <si>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</si>
  <si>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</si>
  <si>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</si>
  <si>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</si>
  <si>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</si>
  <si>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</si>
  <si>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</si>
  <si>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</si>
  <si>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</si>
  <si>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</si>
  <si>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</si>
  <si>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</si>
  <si>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</si>
  <si>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</si>
  <si>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</si>
  <si>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</si>
  <si>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</si>
  <si>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</si>
  <si>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</si>
  <si>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</si>
  <si>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</si>
  <si>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</si>
  <si>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</si>
  <si>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</si>
  <si>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</si>
  <si>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</si>
  <si>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</si>
  <si>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</si>
  <si>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</si>
  <si>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</si>
  <si>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</si>
  <si>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</si>
  <si>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</si>
  <si>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</si>
  <si>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</si>
  <si>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</si>
  <si>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</si>
  <si>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</si>
  <si>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</si>
  <si>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</si>
  <si>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</si>
  <si>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</si>
  <si>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</si>
  <si>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</si>
  <si>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</si>
  <si>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</si>
  <si>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</si>
  <si>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</si>
  <si>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</si>
  <si>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</si>
  <si>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</si>
  <si>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</si>
  <si>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</si>
  <si>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</si>
  <si>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</si>
  <si>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</si>
  <si>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</si>
  <si>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</si>
  <si>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</si>
  <si>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</si>
  <si>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</si>
  <si>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</si>
  <si>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</si>
  <si>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</si>
  <si>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</si>
  <si>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</si>
  <si>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</si>
  <si>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</si>
  <si>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</si>
  <si>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</si>
  <si>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</si>
  <si>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</si>
  <si>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</si>
  <si>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</si>
  <si>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</si>
  <si>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</si>
  <si>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</si>
  <si>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</si>
  <si>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</si>
  <si>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</si>
  <si>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</si>
  <si>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</si>
  <si>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</si>
  <si>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</si>
  <si>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</si>
  <si>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</si>
  <si>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</si>
  <si>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</si>
  <si>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</si>
  <si>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</si>
  <si>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</si>
  <si>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</si>
  <si>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</si>
  <si>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</si>
  <si>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</si>
  <si>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</si>
  <si>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</si>
  <si>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</si>
  <si>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</si>
  <si>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</si>
  <si>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</si>
  <si>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</si>
  <si>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</si>
  <si>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</si>
  <si>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</si>
  <si>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</si>
  <si>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</si>
  <si>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</si>
  <si>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</si>
  <si>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</si>
  <si>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</si>
  <si>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</si>
  <si>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</si>
  <si>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</si>
  <si>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</si>
  <si>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</si>
  <si>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</si>
  <si>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</si>
  <si>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</si>
  <si>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</si>
  <si>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</si>
  <si>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</si>
  <si>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</si>
  <si>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</si>
  <si>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</si>
  <si>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</si>
  <si>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</si>
  <si>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</si>
  <si>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</si>
  <si>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</si>
  <si>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</si>
  <si>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</si>
  <si>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</si>
  <si>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</si>
  <si>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</si>
  <si>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</si>
  <si>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</si>
  <si>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</si>
  <si>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</si>
  <si>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</si>
  <si>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</si>
  <si>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</si>
  <si>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</si>
  <si>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</si>
  <si>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</si>
  <si>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</si>
  <si>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</si>
  <si>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</si>
  <si>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</si>
  <si>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</si>
  <si>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</si>
  <si>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</si>
  <si>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</si>
  <si>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</si>
  <si>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</si>
  <si>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</si>
  <si>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</si>
  <si>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</si>
  <si>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</si>
  <si>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</si>
  <si>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</si>
  <si>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</si>
  <si>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</si>
  <si>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</si>
  <si>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</si>
  <si>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</si>
  <si>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</si>
  <si>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</si>
  <si>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</si>
  <si>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</si>
  <si>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</si>
  <si>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</si>
  <si>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</si>
  <si>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</si>
  <si>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</si>
  <si>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</si>
  <si>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</si>
  <si>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</si>
  <si>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</si>
  <si>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</si>
  <si>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</si>
  <si>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</si>
  <si>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</si>
  <si>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</si>
  <si>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</si>
  <si>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</si>
  <si>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</si>
  <si>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</si>
  <si>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</si>
  <si>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</si>
  <si>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</si>
  <si>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</si>
  <si>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</si>
  <si>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</si>
  <si>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</si>
  <si>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</si>
  <si>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</si>
  <si>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</si>
  <si>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</si>
  <si>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</si>
  <si>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</si>
  <si>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</si>
  <si>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</si>
  <si>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</si>
  <si>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</si>
  <si>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</si>
  <si>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</si>
  <si>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</si>
  <si>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</si>
  <si>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</si>
  <si>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</si>
  <si>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</si>
  <si>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</si>
  <si>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</si>
  <si>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</si>
  <si>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</si>
  <si>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</si>
  <si>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</si>
  <si>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</si>
  <si>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</si>
  <si>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</si>
  <si>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</si>
  <si>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</si>
  <si>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</si>
  <si>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</si>
  <si>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</si>
  <si>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</si>
  <si>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</si>
  <si>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</si>
  <si>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</si>
  <si>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</si>
  <si>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</si>
  <si>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</si>
  <si>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</si>
  <si>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</si>
  <si>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</si>
  <si>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</si>
  <si>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</si>
  <si>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</si>
  <si>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</si>
  <si>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</si>
  <si>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</si>
  <si>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</si>
  <si>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</si>
  <si>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</si>
  <si>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</si>
  <si>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</si>
  <si>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</si>
  <si>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</si>
  <si>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</si>
  <si>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</si>
  <si>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</si>
  <si>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</si>
  <si>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</si>
  <si>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</si>
  <si>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</si>
  <si>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</si>
  <si>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</si>
  <si>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</si>
  <si>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</si>
  <si>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</si>
  <si>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</si>
  <si>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</si>
  <si>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</si>
  <si>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</si>
  <si>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</si>
  <si>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</si>
  <si>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</si>
  <si>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</si>
  <si>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</si>
  <si>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</si>
  <si>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</si>
  <si>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</si>
  <si>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</si>
  <si>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</si>
  <si>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</si>
  <si>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</si>
  <si>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</si>
  <si>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</si>
  <si>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</si>
  <si>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</si>
  <si>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</si>
  <si>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</si>
  <si>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</si>
  <si>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</si>
  <si>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</si>
  <si>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</si>
  <si>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</si>
  <si>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</si>
  <si>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</si>
  <si>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</si>
  <si>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</si>
  <si>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</si>
  <si>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</si>
  <si>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</si>
  <si>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</si>
  <si>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</si>
  <si>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</si>
  <si>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</si>
  <si>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</si>
  <si>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</si>
  <si>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</si>
  <si>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</si>
  <si>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</si>
  <si>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</si>
  <si>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</si>
  <si>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</si>
  <si>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</si>
  <si>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</si>
  <si>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</si>
  <si>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</si>
  <si>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</si>
  <si>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</si>
  <si>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</si>
  <si>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</si>
  <si>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</si>
  <si>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</si>
  <si>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</si>
  <si>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</si>
  <si>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</si>
  <si>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</si>
  <si>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</si>
  <si>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</si>
  <si>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</si>
  <si>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</si>
  <si>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</si>
  <si>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</si>
  <si>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</si>
  <si>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</si>
  <si>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</si>
  <si>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</si>
  <si>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</si>
  <si>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</si>
  <si>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</si>
  <si>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</si>
  <si>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</si>
  <si>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</si>
  <si>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</si>
  <si>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</si>
  <si>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</si>
  <si>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</si>
  <si>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</si>
  <si>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</si>
  <si>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</si>
  <si>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</si>
  <si>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</si>
  <si>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</si>
  <si>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</si>
  <si>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</si>
  <si>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</si>
  <si>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</si>
  <si>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</si>
  <si>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</si>
  <si>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</si>
  <si>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</si>
  <si>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</si>
  <si>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</si>
  <si>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</si>
  <si>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</si>
  <si>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</si>
  <si>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</si>
  <si>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</si>
  <si>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</si>
  <si>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</si>
  <si>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</si>
  <si>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</si>
  <si>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</si>
  <si>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</si>
  <si>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</si>
  <si>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</si>
  <si>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</si>
  <si>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</si>
  <si>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</si>
  <si>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</si>
  <si>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</si>
  <si>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</si>
  <si>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</si>
  <si>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</si>
  <si>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</si>
  <si>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</si>
  <si>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</si>
  <si>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</si>
  <si>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</si>
  <si>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</si>
  <si>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</si>
  <si>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</si>
  <si>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</si>
  <si>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</si>
  <si>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</si>
  <si>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</si>
  <si>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</si>
  <si>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</si>
  <si>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</si>
  <si>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</si>
  <si>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</si>
  <si>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</si>
  <si>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</si>
  <si>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</si>
  <si>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</si>
  <si>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</si>
  <si>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</si>
  <si>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</si>
  <si>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</si>
  <si>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</si>
  <si>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</si>
  <si>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</si>
  <si>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</si>
  <si>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</si>
  <si>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</si>
  <si>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</si>
  <si>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</si>
  <si>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</si>
  <si>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</si>
  <si>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</si>
  <si>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</si>
  <si>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</si>
  <si>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</si>
  <si>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</si>
  <si>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</si>
  <si>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</si>
  <si>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</si>
  <si>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</si>
  <si>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</si>
  <si>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</si>
  <si>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</si>
  <si>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</si>
  <si>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</si>
  <si>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</si>
  <si>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</si>
  <si>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</si>
  <si>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</si>
  <si>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</si>
  <si>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</si>
  <si>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</si>
  <si>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</si>
  <si>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</si>
  <si>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</si>
  <si>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</si>
  <si>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</si>
  <si>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</si>
  <si>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</si>
  <si>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</si>
  <si>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</si>
  <si>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</si>
  <si>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</si>
  <si>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</si>
  <si>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</si>
  <si>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</si>
  <si>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</si>
  <si>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</si>
  <si>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</si>
  <si>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</si>
  <si>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</si>
  <si>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</si>
  <si>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</si>
  <si>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</si>
  <si>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</si>
  <si>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</si>
  <si>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</si>
  <si>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</si>
  <si>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</si>
  <si>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</si>
  <si>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</si>
  <si>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</si>
  <si>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</si>
  <si>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</si>
  <si>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</si>
  <si>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</si>
  <si>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</si>
  <si>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</si>
  <si>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</si>
  <si>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</si>
  <si>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</si>
  <si>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</si>
  <si>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</si>
  <si>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</si>
  <si>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</si>
  <si>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</si>
  <si>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</si>
  <si>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</si>
  <si>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</si>
  <si>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</si>
  <si>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</si>
  <si>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</si>
  <si>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</si>
  <si>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</si>
  <si>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</si>
  <si>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</si>
  <si>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</si>
  <si>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</si>
  <si>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</si>
  <si>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</si>
  <si>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</si>
  <si>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</si>
  <si>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</si>
  <si>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</si>
  <si>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</si>
  <si>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</si>
  <si>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</si>
  <si>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</si>
  <si>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</si>
  <si>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</si>
  <si>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</si>
  <si>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</si>
  <si>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</si>
  <si>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</si>
  <si>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</si>
  <si>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</si>
  <si>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</si>
  <si>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</si>
  <si>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</si>
  <si>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</si>
  <si>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</si>
  <si>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</si>
  <si>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</si>
  <si>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</si>
  <si>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</si>
  <si>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</si>
  <si>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</si>
  <si>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</si>
  <si>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</si>
  <si>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</si>
  <si>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</si>
  <si>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</si>
  <si>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</si>
  <si>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</si>
  <si>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</si>
  <si>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</si>
  <si>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</si>
  <si>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</si>
  <si>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</si>
  <si>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</si>
  <si>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</si>
  <si>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</si>
  <si>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</si>
  <si>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</si>
  <si>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</si>
  <si>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</si>
  <si>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</si>
  <si>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</si>
  <si>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</si>
  <si>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</si>
  <si>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</si>
  <si>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</si>
  <si>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</si>
  <si>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</si>
  <si>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</si>
  <si>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</si>
  <si>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</si>
  <si>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</si>
  <si>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</si>
  <si>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</si>
  <si>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</si>
  <si>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</si>
  <si>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</si>
  <si>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</si>
  <si>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</si>
  <si>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</si>
  <si>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</si>
  <si>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</si>
  <si>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</si>
  <si>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</si>
  <si>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</si>
  <si>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</si>
  <si>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</si>
  <si>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</si>
  <si>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</si>
  <si>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</si>
  <si>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</si>
  <si>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</si>
  <si>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</si>
  <si>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</si>
  <si>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</si>
  <si>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</si>
  <si>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</si>
  <si>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</si>
  <si>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</si>
  <si>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</si>
  <si>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</si>
  <si>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</si>
  <si>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</si>
  <si>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</si>
  <si>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</si>
  <si>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</si>
  <si>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</si>
  <si>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</si>
  <si>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</si>
  <si>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</si>
  <si>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</si>
  <si>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</si>
  <si>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</si>
  <si>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</si>
  <si>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</si>
  <si>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</si>
  <si>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</si>
  <si>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</si>
  <si>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</si>
  <si>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</si>
  <si>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</si>
  <si>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</si>
  <si>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</si>
  <si>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</si>
  <si>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</si>
  <si>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</si>
  <si>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</si>
  <si>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</si>
  <si>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</si>
  <si>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</si>
  <si>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</si>
  <si>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</si>
  <si>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</si>
  <si>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</si>
  <si>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</si>
  <si>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</si>
  <si>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</si>
  <si>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</si>
  <si>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</si>
  <si>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</si>
  <si>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</si>
  <si>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</si>
  <si>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</si>
  <si>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</si>
  <si>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</si>
  <si>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</si>
  <si>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</si>
  <si>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</si>
  <si>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</si>
  <si>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</si>
  <si>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</si>
  <si>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</si>
  <si>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</si>
  <si>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</si>
  <si>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</si>
  <si>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</si>
  <si>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</si>
  <si>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</si>
  <si>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</si>
  <si>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</si>
  <si>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</si>
  <si>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</si>
  <si>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</si>
  <si>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</si>
  <si>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</si>
  <si>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</si>
  <si>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</si>
  <si>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</si>
  <si>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</si>
  <si>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</si>
  <si>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</si>
  <si>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</si>
  <si>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</si>
  <si>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</si>
  <si>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</si>
  <si>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</si>
  <si>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</si>
  <si>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</si>
  <si>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</si>
  <si>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</si>
  <si>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</si>
  <si>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</si>
  <si>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</si>
  <si>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</si>
  <si>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</si>
  <si>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</si>
  <si>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</si>
  <si>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</si>
  <si>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</si>
  <si>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</si>
  <si>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</si>
  <si>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</si>
  <si>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</si>
  <si>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</si>
  <si>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</si>
  <si>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</si>
  <si>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</si>
  <si>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</si>
  <si>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</si>
  <si>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</si>
  <si>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</si>
  <si>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</si>
  <si>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</si>
  <si>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</si>
  <si>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</si>
  <si>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</si>
  <si>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</si>
  <si>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</si>
  <si>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</si>
  <si>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</si>
  <si>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</si>
  <si>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</si>
  <si>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</si>
  <si>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</si>
  <si>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</si>
  <si>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</si>
  <si>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</si>
  <si>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</si>
  <si>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</si>
  <si>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</si>
  <si>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</si>
  <si>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</si>
  <si>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</si>
  <si>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</si>
  <si>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</si>
  <si>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</si>
  <si>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</si>
  <si>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</si>
  <si>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</si>
  <si>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</si>
  <si>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</si>
  <si>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</si>
  <si>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</si>
  <si>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</si>
  <si>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</si>
  <si>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</si>
  <si>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</si>
  <si>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</si>
  <si>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</si>
  <si>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</si>
  <si>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</si>
  <si>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</si>
  <si>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</si>
  <si>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</si>
  <si>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</si>
  <si>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</si>
  <si>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</si>
  <si>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</si>
  <si>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</si>
  <si>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</si>
  <si>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</si>
  <si>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</si>
  <si>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</si>
  <si>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</si>
  <si>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</si>
  <si>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</si>
  <si>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</si>
  <si>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</si>
  <si>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</si>
  <si>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</si>
  <si>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</si>
  <si>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</si>
  <si>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</si>
  <si>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</si>
  <si>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</si>
  <si>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</si>
  <si>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</si>
  <si>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</si>
  <si>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</si>
  <si>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</si>
  <si>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</si>
  <si>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</si>
  <si>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</si>
  <si>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</si>
  <si>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</si>
  <si>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</si>
  <si>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</si>
  <si>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</si>
  <si>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</si>
  <si>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</si>
  <si>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</si>
  <si>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</si>
  <si>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</si>
  <si>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</si>
  <si>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</si>
  <si>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</si>
  <si>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</si>
  <si>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</si>
  <si>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</si>
  <si>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</si>
  <si>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</si>
  <si>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</si>
  <si>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</si>
  <si>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</si>
  <si>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</si>
  <si>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</si>
  <si>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</si>
  <si>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</si>
  <si>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</si>
  <si>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</si>
  <si>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</si>
  <si>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</si>
  <si>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</si>
  <si>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</si>
  <si>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</si>
  <si>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</si>
  <si>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</si>
  <si>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</si>
  <si>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</si>
  <si>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</si>
  <si>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</si>
  <si>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</si>
  <si>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</si>
  <si>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</si>
  <si>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</si>
  <si>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</si>
  <si>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</si>
  <si>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</si>
  <si>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</si>
  <si>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</si>
  <si>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</si>
  <si>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</si>
  <si>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</si>
  <si>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</si>
  <si>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</si>
  <si>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</si>
  <si>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</si>
  <si>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</si>
  <si>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</si>
  <si>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</si>
  <si>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</si>
  <si>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</si>
  <si>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</si>
  <si>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</si>
  <si>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</si>
  <si>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</si>
  <si>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</si>
  <si>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</si>
  <si>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</si>
  <si>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</si>
  <si>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</si>
  <si>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</si>
  <si>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</si>
  <si>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</si>
  <si>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</si>
  <si>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</si>
  <si>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</si>
  <si>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</si>
  <si>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</si>
  <si>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</si>
  <si>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</si>
  <si>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</si>
  <si>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</si>
  <si>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</si>
  <si>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</si>
  <si>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</si>
  <si>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</si>
  <si>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</si>
  <si>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</si>
  <si>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</si>
  <si>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</si>
  <si>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</si>
  <si>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</si>
  <si>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</si>
  <si>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</si>
  <si>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</si>
  <si>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</si>
  <si>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</si>
  <si>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</si>
  <si>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</si>
  <si>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</si>
  <si>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</si>
  <si>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</si>
  <si>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</si>
  <si>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</si>
  <si>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</si>
  <si>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</si>
  <si>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</si>
  <si>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</si>
  <si>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</si>
  <si>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</si>
  <si>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</si>
  <si>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</si>
  <si>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</si>
  <si>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</si>
  <si>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</si>
  <si>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</si>
  <si>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</si>
  <si>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</si>
  <si>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</si>
  <si>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</si>
  <si>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</si>
  <si>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</si>
  <si>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</si>
  <si>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</si>
  <si>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</si>
  <si>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</si>
  <si>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</si>
  <si>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</si>
  <si>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</si>
  <si>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</si>
  <si>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</si>
  <si>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</si>
  <si>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</si>
  <si>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</si>
  <si>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</si>
  <si>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</si>
  <si>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</si>
  <si>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</si>
  <si>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</si>
  <si>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</si>
  <si>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</si>
  <si>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</si>
  <si>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</si>
  <si>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</si>
  <si>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</si>
  <si>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</si>
  <si>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</si>
  <si>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</si>
  <si>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</si>
  <si>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</si>
  <si>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</si>
  <si>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</si>
  <si>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</si>
  <si>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</si>
  <si>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</si>
  <si>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</si>
  <si>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</si>
  <si>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</si>
  <si>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</si>
  <si>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</si>
  <si>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</si>
  <si>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</si>
  <si>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</si>
  <si>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</si>
  <si>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</si>
  <si>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</si>
  <si>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</si>
  <si>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</si>
  <si>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</si>
  <si>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</si>
  <si>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</si>
  <si>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</si>
  <si>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</si>
  <si>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</si>
  <si>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</si>
  <si>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</si>
  <si>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</si>
  <si>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</si>
  <si>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</si>
  <si>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</si>
  <si>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</si>
  <si>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</si>
  <si>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</si>
  <si>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</si>
  <si>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</si>
  <si>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</si>
  <si>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</si>
  <si>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</si>
  <si>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</si>
  <si>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</si>
  <si>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</si>
  <si>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</si>
  <si>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</si>
  <si>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</si>
  <si>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</si>
  <si>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</si>
  <si>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</si>
  <si>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</si>
  <si>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</si>
  <si>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</si>
  <si>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</si>
  <si>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</si>
  <si>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</si>
  <si>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</si>
  <si>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</si>
  <si>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</si>
  <si>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</si>
  <si>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</si>
  <si>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</si>
  <si>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</si>
  <si>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</si>
  <si>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</si>
  <si>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</si>
  <si>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</si>
  <si>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</si>
  <si>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</si>
  <si>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</si>
  <si>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</si>
  <si>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</si>
  <si>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</si>
  <si>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</si>
  <si>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</si>
  <si>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</si>
  <si>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</si>
  <si>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</si>
  <si>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</si>
  <si>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</si>
  <si>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</si>
  <si>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</si>
  <si>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</si>
  <si>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</si>
  <si>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</si>
  <si>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</si>
  <si>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</si>
  <si>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</si>
  <si>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</si>
  <si>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</si>
  <si>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</si>
  <si>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</si>
  <si>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</si>
  <si>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</si>
  <si>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</si>
  <si>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</si>
  <si>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</si>
  <si>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</si>
  <si>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</si>
  <si>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</si>
  <si>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</si>
  <si>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</si>
  <si>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</si>
  <si>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</si>
  <si>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</si>
  <si>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</si>
  <si>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</si>
  <si>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</si>
  <si>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</si>
  <si>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</si>
  <si>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</si>
  <si>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</si>
  <si>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</si>
  <si>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</si>
  <si>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</si>
  <si>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</si>
  <si>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</si>
  <si>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</si>
  <si>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</si>
  <si>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</si>
  <si>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</si>
  <si>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</si>
  <si>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</si>
  <si>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</si>
  <si>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</si>
  <si>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</si>
  <si>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</si>
  <si>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</si>
  <si>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</si>
  <si>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</si>
  <si>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</si>
  <si>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</si>
  <si>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</si>
  <si>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</si>
  <si>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</si>
  <si>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</si>
  <si>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</si>
  <si>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</si>
  <si>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</si>
  <si>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</si>
  <si>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</si>
  <si>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</si>
  <si>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</si>
  <si>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</si>
  <si>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</si>
  <si>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</si>
  <si>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</si>
  <si>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</si>
  <si>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</si>
  <si>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</si>
  <si>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</si>
  <si>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</si>
  <si>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</si>
  <si>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</si>
  <si>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</si>
  <si>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</si>
  <si>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</si>
  <si>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</si>
  <si>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</si>
  <si>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</si>
  <si>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</si>
  <si>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</si>
  <si>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</si>
  <si>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</si>
  <si>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</si>
  <si>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</si>
  <si>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</si>
  <si>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</si>
  <si>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</si>
  <si>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</si>
  <si>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</si>
  <si>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</si>
  <si>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</si>
  <si>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</si>
  <si>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</si>
  <si>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</si>
  <si>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</si>
  <si>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</si>
  <si>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</si>
  <si>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</si>
  <si>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</si>
  <si>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</si>
  <si>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</si>
  <si>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</si>
  <si>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</si>
  <si>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</si>
  <si>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</si>
  <si>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</si>
  <si>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</si>
  <si>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</si>
  <si>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</si>
  <si>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</si>
  <si>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</si>
  <si>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</si>
  <si>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</si>
  <si>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</si>
  <si>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</si>
  <si>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</si>
  <si>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</si>
  <si>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</si>
  <si>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</si>
  <si>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</si>
  <si>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</si>
  <si>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</si>
  <si>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</si>
  <si>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</si>
  <si>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</si>
  <si>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</si>
  <si>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</si>
  <si>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</si>
  <si>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</si>
  <si>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</si>
  <si>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</si>
  <si>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</si>
  <si>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</si>
  <si>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</si>
  <si>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</si>
  <si>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</si>
  <si>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</si>
  <si>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</si>
  <si>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</si>
  <si>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</si>
  <si>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</si>
  <si>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</si>
  <si>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</si>
  <si>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</si>
  <si>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</si>
  <si>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</si>
  <si>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</si>
  <si>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</si>
  <si>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</si>
  <si>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</si>
  <si>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</si>
  <si>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</si>
  <si>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</si>
  <si>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</si>
  <si>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</si>
  <si>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</si>
  <si>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</si>
  <si>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</si>
  <si>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</si>
  <si>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</si>
  <si>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</si>
  <si>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</si>
  <si>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</si>
  <si>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</si>
  <si>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</si>
  <si>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</si>
  <si>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</si>
  <si>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</si>
  <si>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</si>
  <si>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</si>
  <si>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</si>
  <si>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</si>
  <si>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</si>
  <si>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</si>
  <si>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</si>
  <si>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</si>
  <si>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</si>
  <si>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</si>
  <si>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</si>
  <si>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</si>
  <si>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</si>
  <si>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</si>
  <si>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</si>
  <si>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</si>
  <si>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</si>
  <si>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</si>
  <si>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</si>
  <si>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</si>
  <si>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</si>
  <si>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</si>
  <si>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</si>
  <si>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</si>
  <si>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</si>
  <si>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</si>
  <si>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</si>
  <si>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</si>
  <si>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</si>
  <si>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</si>
  <si>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</si>
  <si>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</si>
  <si>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</si>
  <si>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</si>
  <si>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</si>
  <si>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</si>
  <si>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</si>
  <si>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</si>
  <si>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</si>
  <si>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</si>
  <si>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</si>
  <si>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</si>
  <si>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</si>
  <si>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</si>
  <si>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</si>
  <si>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</si>
  <si>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</si>
  <si>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</si>
  <si>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</si>
  <si>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</si>
  <si>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</si>
  <si>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</si>
  <si>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</si>
  <si>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</si>
  <si>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</si>
  <si>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</si>
  <si>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</si>
  <si>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</si>
  <si>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</si>
  <si>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</si>
  <si>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</si>
  <si>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</si>
  <si>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</si>
  <si>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</si>
  <si>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</si>
  <si>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</si>
  <si>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</si>
  <si>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</si>
  <si>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</si>
  <si>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</si>
  <si>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</si>
  <si>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</si>
  <si>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</si>
  <si>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</si>
  <si>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</si>
  <si>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</si>
  <si>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</si>
  <si>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</si>
  <si>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</si>
  <si>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</si>
  <si>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</si>
  <si>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</si>
  <si>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</si>
  <si>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</si>
  <si>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</si>
  <si>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</si>
  <si>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</si>
  <si>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</si>
  <si>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</si>
  <si>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</si>
  <si>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</si>
  <si>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</si>
  <si>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</si>
  <si>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</si>
  <si>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</si>
  <si>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</si>
  <si>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</si>
  <si>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</si>
  <si>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</si>
  <si>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</si>
  <si>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</si>
  <si>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</si>
  <si>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</si>
  <si>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</si>
  <si>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</si>
  <si>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</si>
  <si>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</si>
  <si>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</si>
  <si>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</si>
  <si>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</si>
  <si>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</si>
  <si>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</si>
  <si>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</si>
  <si>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</si>
  <si>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</si>
  <si>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</si>
  <si>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</si>
  <si>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</si>
  <si>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</si>
  <si>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</si>
  <si>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</si>
  <si>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</si>
  <si>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</si>
  <si>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</si>
  <si>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</si>
  <si>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</si>
  <si>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</si>
  <si>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</si>
  <si>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</si>
  <si>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</si>
  <si>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</si>
  <si>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</si>
  <si>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</si>
  <si>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</si>
  <si>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</si>
  <si>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</si>
  <si>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</si>
  <si>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</si>
  <si>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</si>
  <si>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</si>
  <si>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</si>
  <si>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</si>
  <si>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</si>
  <si>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</si>
  <si>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</si>
  <si>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</si>
  <si>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</si>
  <si>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</si>
  <si>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</si>
  <si>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</si>
  <si>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</si>
  <si>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</si>
  <si>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</si>
  <si>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</si>
  <si>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</si>
  <si>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</si>
  <si>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</si>
  <si>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</si>
  <si>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</si>
  <si>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</si>
  <si>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</si>
  <si>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</si>
  <si>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</si>
  <si>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</si>
  <si>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</si>
  <si>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</si>
  <si>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</si>
  <si>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</si>
  <si>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</si>
  <si>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</si>
  <si>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</si>
  <si>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</si>
  <si>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</si>
  <si>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</si>
  <si>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</si>
  <si>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</si>
  <si>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</si>
  <si>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</si>
  <si>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</si>
  <si>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</si>
  <si>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</si>
  <si>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</si>
  <si>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</si>
  <si>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</si>
  <si>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</si>
  <si>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</si>
  <si>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</si>
  <si>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</si>
  <si>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</si>
  <si>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</si>
  <si>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</si>
  <si>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</si>
  <si>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</si>
  <si>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</si>
  <si>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</si>
  <si>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</si>
  <si>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</si>
  <si>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</si>
  <si>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</si>
  <si>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</si>
  <si>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</si>
  <si>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</si>
  <si>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</si>
  <si>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</si>
  <si>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</si>
  <si>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</si>
  <si>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</si>
  <si>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</si>
  <si>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</si>
  <si>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</si>
  <si>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</si>
  <si>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</si>
  <si>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</si>
  <si>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</si>
  <si>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</si>
  <si>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</si>
  <si>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</si>
  <si>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</si>
  <si>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</si>
  <si>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</si>
  <si>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</si>
  <si>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</si>
  <si>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</si>
  <si>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</si>
  <si>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</si>
  <si>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</si>
  <si>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</si>
  <si>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</si>
  <si>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</si>
  <si>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</si>
  <si>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</si>
  <si>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</si>
  <si>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</si>
  <si>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</si>
  <si>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</si>
  <si>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</si>
  <si>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</si>
  <si>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</si>
  <si>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</si>
  <si>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</si>
  <si>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</si>
  <si>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</si>
  <si>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</si>
  <si>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</si>
  <si>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</si>
  <si>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</si>
  <si>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</si>
  <si>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</si>
  <si>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</si>
  <si>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</si>
  <si>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</si>
  <si>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</si>
  <si>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</si>
  <si>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</si>
  <si>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</si>
  <si>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</si>
  <si>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</si>
  <si>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</si>
  <si>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</si>
  <si>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</si>
  <si>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</si>
  <si>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</si>
  <si>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</si>
  <si>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</si>
  <si>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</si>
  <si>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</si>
  <si>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</si>
  <si>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</si>
  <si>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</si>
  <si>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</si>
  <si>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</si>
  <si>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</si>
  <si>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</si>
  <si>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</si>
  <si>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</si>
  <si>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</si>
  <si>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</si>
  <si>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</si>
  <si>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</si>
  <si>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</si>
  <si>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</si>
  <si>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</si>
  <si>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</si>
  <si>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</si>
  <si>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</si>
  <si>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</si>
  <si>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</si>
  <si>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</si>
  <si>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</si>
  <si>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</si>
  <si>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</si>
  <si>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</si>
  <si>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</si>
  <si>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</si>
  <si>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</si>
  <si>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</si>
  <si>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</si>
  <si>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</si>
  <si>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</si>
  <si>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</si>
  <si>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</si>
  <si>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</si>
  <si>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</si>
  <si>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</si>
  <si>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</si>
  <si>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</si>
  <si>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</si>
  <si>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</si>
  <si>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</si>
  <si>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</si>
  <si>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</si>
  <si>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</si>
  <si>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</si>
  <si>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</si>
  <si>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</si>
  <si>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</si>
  <si>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</si>
  <si>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</si>
  <si>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</si>
  <si>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</si>
  <si>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</si>
  <si>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</si>
  <si>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</si>
  <si>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</si>
  <si>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</si>
  <si>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</si>
  <si>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</si>
  <si>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</si>
  <si>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</si>
  <si>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</si>
  <si>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</si>
  <si>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</si>
  <si>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</si>
  <si>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</si>
  <si>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</si>
  <si>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</si>
  <si>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</si>
  <si>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</si>
  <si>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</si>
  <si>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</si>
  <si>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</si>
  <si>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</si>
  <si>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</si>
  <si>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</si>
  <si>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</si>
  <si>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</si>
  <si>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</si>
  <si>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</si>
  <si>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</si>
  <si>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</si>
  <si>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</si>
  <si>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</si>
  <si>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</si>
  <si>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</si>
  <si>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</si>
  <si>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</si>
  <si>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</si>
  <si>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</si>
  <si>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</si>
  <si>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</si>
  <si>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</si>
  <si>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</si>
  <si>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</si>
  <si>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</si>
  <si>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</si>
  <si>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</si>
  <si>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</si>
  <si>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</si>
  <si>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</si>
  <si>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</si>
  <si>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</si>
  <si>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</si>
  <si>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</si>
  <si>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</si>
  <si>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</si>
  <si>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</si>
  <si>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</si>
  <si>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</si>
  <si>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</si>
  <si>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</si>
  <si>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</si>
  <si>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</si>
  <si>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</si>
  <si>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</si>
  <si>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</si>
  <si>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</si>
  <si>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</si>
  <si>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</si>
  <si>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</si>
  <si>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</si>
  <si>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</si>
  <si>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</si>
  <si>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</si>
  <si>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</si>
  <si>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</si>
  <si>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</si>
  <si>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</si>
  <si>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</si>
  <si>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</si>
  <si>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</si>
  <si>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</si>
  <si>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</si>
  <si>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</si>
  <si>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</si>
  <si>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</si>
  <si>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</si>
  <si>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</si>
  <si>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</si>
  <si>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</si>
  <si>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</si>
  <si>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</si>
  <si>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</si>
  <si>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</si>
  <si>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</si>
  <si>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</si>
  <si>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</si>
  <si>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</si>
  <si>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</si>
  <si>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</si>
  <si>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</si>
  <si>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</si>
  <si>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</si>
  <si>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</si>
  <si>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</si>
  <si>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</si>
  <si>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</si>
  <si>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</si>
  <si>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</si>
  <si>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</si>
  <si>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</si>
  <si>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</si>
  <si>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</si>
  <si>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</si>
  <si>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</si>
  <si>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</si>
  <si>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</si>
  <si>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</si>
  <si>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</si>
  <si>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</si>
  <si>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</si>
  <si>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</si>
  <si>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</si>
  <si>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</si>
  <si>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</si>
  <si>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</si>
  <si>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</si>
  <si>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</si>
  <si>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</si>
  <si>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</si>
  <si>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</si>
  <si>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</si>
  <si>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</si>
  <si>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</si>
  <si>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</si>
  <si>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</si>
  <si>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</si>
  <si>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</si>
  <si>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</si>
  <si>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</si>
  <si>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</si>
  <si>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</si>
  <si>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</si>
  <si>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</si>
  <si>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</si>
  <si>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</si>
  <si>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</si>
  <si>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</si>
  <si>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</si>
  <si>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</si>
  <si>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</si>
  <si>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</si>
  <si>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</si>
  <si>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</si>
  <si>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</si>
  <si>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</si>
  <si>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</si>
  <si>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</si>
  <si>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</si>
  <si>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</si>
  <si>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</si>
  <si>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</si>
  <si>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</si>
  <si>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</si>
  <si>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</si>
  <si>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</si>
  <si>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</si>
  <si>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</si>
  <si>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</si>
  <si>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</si>
  <si>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</si>
  <si>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</si>
  <si>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</si>
  <si>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</si>
  <si>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</si>
  <si>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</si>
  <si>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</si>
  <si>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</si>
  <si>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</si>
  <si>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</si>
  <si>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</si>
  <si>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</si>
  <si>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</si>
  <si>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</si>
  <si>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</si>
  <si>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</si>
  <si>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</si>
  <si>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</si>
  <si>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</si>
  <si>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</si>
  <si>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</si>
  <si>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</si>
  <si>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</si>
  <si>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</si>
  <si>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</si>
  <si>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</si>
  <si>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</si>
  <si>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</si>
  <si>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</si>
  <si>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</si>
  <si>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</si>
  <si>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</si>
  <si>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</si>
  <si>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</si>
  <si>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</si>
  <si>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</si>
  <si>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</si>
  <si>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</si>
  <si>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</si>
  <si>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</si>
  <si>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</si>
  <si>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</si>
  <si>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</si>
  <si>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</si>
  <si>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</si>
  <si>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</si>
  <si>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</si>
  <si>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</si>
  <si>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</si>
  <si>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</si>
  <si>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</si>
  <si>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</si>
  <si>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</si>
  <si>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</si>
  <si>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</si>
  <si>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</si>
  <si>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</si>
  <si>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</si>
  <si>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</si>
  <si>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</si>
  <si>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</si>
  <si>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</si>
  <si>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</si>
  <si>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</si>
  <si>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</si>
  <si>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</si>
  <si>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</si>
  <si>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</si>
  <si>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</si>
  <si>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</si>
  <si>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</si>
  <si>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</si>
  <si>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</si>
  <si>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</si>
  <si>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</si>
  <si>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</si>
  <si>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</si>
  <si>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</si>
  <si>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</si>
  <si>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</si>
  <si>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</si>
  <si>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</si>
  <si>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</si>
  <si>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</si>
  <si>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</si>
  <si>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</si>
  <si>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</si>
  <si>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</si>
  <si>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</si>
  <si>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</si>
  <si>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</si>
  <si>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</si>
  <si>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</si>
  <si>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</si>
  <si>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</si>
  <si>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</si>
  <si>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</si>
  <si>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</si>
  <si>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</si>
  <si>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</si>
  <si>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</si>
  <si>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</si>
  <si>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</si>
  <si>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</si>
  <si>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</si>
  <si>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</si>
  <si>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</si>
  <si>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</si>
  <si>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</si>
  <si>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</si>
  <si>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</si>
  <si>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</si>
  <si>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</si>
  <si>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</si>
  <si>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</si>
  <si>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</si>
  <si>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</si>
  <si>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</si>
  <si>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</si>
  <si>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</si>
  <si>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</si>
  <si>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</si>
  <si>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</si>
  <si>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</si>
  <si>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</si>
  <si>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</si>
  <si>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</si>
  <si>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</si>
  <si>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</si>
  <si>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</si>
  <si>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</si>
  <si>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</si>
  <si>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</si>
  <si>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</si>
  <si>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</si>
  <si>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</si>
  <si>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</si>
  <si>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</si>
  <si>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</si>
  <si>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</si>
  <si>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</si>
  <si>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</si>
  <si>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</si>
  <si>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</si>
  <si>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</si>
  <si>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</si>
  <si>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</si>
  <si>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</si>
  <si>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</si>
  <si>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</si>
  <si>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</si>
  <si>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</si>
  <si>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</si>
  <si>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</si>
  <si>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</si>
  <si>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</si>
  <si>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</si>
  <si>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</si>
  <si>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</si>
  <si>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</si>
  <si>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</si>
  <si>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</si>
  <si>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</si>
  <si>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</si>
  <si>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</si>
  <si>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</si>
  <si>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</si>
  <si>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</si>
  <si>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</si>
  <si>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</si>
  <si>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</si>
  <si>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</si>
  <si>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</si>
  <si>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</si>
  <si>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</si>
  <si>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</si>
  <si>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</si>
  <si>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</si>
  <si>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</si>
  <si>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</si>
  <si>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</si>
  <si>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</si>
  <si>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</si>
  <si>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</si>
  <si>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</si>
  <si>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</si>
  <si>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</si>
  <si>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</si>
  <si>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</si>
  <si>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</si>
  <si>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</si>
  <si>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</si>
  <si>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</si>
  <si>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</si>
  <si>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</si>
  <si>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</si>
  <si>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</si>
  <si>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</si>
  <si>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</si>
  <si>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</si>
  <si>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</si>
  <si>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</si>
  <si>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</si>
  <si>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</si>
  <si>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</si>
  <si>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</si>
  <si>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</si>
  <si>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</si>
  <si>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</si>
  <si>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</si>
  <si>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</si>
  <si>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</si>
  <si>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</si>
  <si>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</si>
  <si>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</si>
  <si>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</si>
  <si>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</si>
  <si>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</si>
  <si>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</si>
  <si>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</si>
  <si>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</si>
  <si>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</si>
  <si>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</si>
  <si>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</si>
  <si>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</si>
  <si>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</si>
  <si>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</si>
  <si>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</si>
  <si>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</si>
  <si>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</si>
  <si>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</si>
  <si>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</si>
  <si>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</si>
  <si>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</si>
  <si>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</si>
  <si>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</si>
  <si>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</si>
  <si>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</si>
  <si>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</si>
  <si>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</si>
  <si>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</si>
  <si>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</si>
  <si>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</si>
  <si>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</si>
  <si>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</si>
  <si>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</si>
  <si>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</si>
  <si>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</si>
  <si>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</si>
  <si>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</si>
  <si>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</si>
  <si>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</si>
  <si>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</si>
  <si>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</si>
  <si>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</si>
  <si>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</si>
  <si>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</si>
  <si>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</si>
  <si>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</si>
  <si>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</si>
  <si>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</si>
  <si>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</si>
  <si>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</si>
  <si>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</si>
  <si>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</si>
  <si>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</si>
  <si>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</si>
  <si>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</si>
  <si>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</si>
  <si>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</si>
  <si>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</si>
  <si>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</si>
  <si>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</si>
  <si>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</si>
  <si>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</si>
  <si>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</si>
  <si>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</si>
  <si>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</si>
  <si>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</si>
  <si>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</si>
  <si>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</si>
  <si>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</si>
  <si>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</si>
  <si>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</si>
  <si>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</si>
  <si>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</si>
  <si>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</si>
  <si>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</si>
  <si>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</si>
  <si>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</si>
  <si>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</si>
  <si>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</si>
  <si>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</si>
  <si>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</si>
  <si>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</si>
  <si>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</si>
  <si>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</si>
  <si>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</si>
  <si>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</si>
  <si>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</si>
  <si>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</si>
  <si>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</si>
  <si>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</si>
  <si>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</si>
  <si>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</si>
  <si>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</si>
  <si>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</si>
  <si>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</si>
  <si>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</si>
  <si>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</si>
  <si>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</si>
  <si>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</si>
  <si>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</si>
  <si>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</si>
  <si>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</si>
  <si>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</si>
  <si>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</si>
  <si>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</si>
  <si>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</si>
  <si>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</si>
  <si>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</si>
  <si>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</si>
  <si>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</si>
  <si>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</si>
  <si>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</si>
  <si>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</si>
  <si>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</si>
  <si>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</si>
  <si>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</si>
  <si>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</si>
  <si>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</si>
  <si>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</si>
  <si>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</si>
  <si>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</si>
  <si>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</si>
  <si>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</si>
  <si>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</si>
  <si>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</si>
  <si>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</si>
  <si>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</si>
  <si>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</si>
  <si>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</si>
  <si>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</si>
  <si>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</si>
  <si>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</si>
  <si>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</si>
  <si>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</si>
  <si>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</si>
  <si>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</si>
  <si>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</si>
  <si>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</si>
  <si>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</si>
  <si>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</si>
  <si>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</si>
  <si>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</si>
  <si>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</si>
  <si>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</si>
  <si>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</si>
  <si>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</si>
  <si>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</si>
  <si>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</si>
  <si>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</si>
  <si>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</si>
  <si>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</si>
  <si>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</si>
  <si>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</si>
  <si>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</si>
  <si>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</si>
  <si>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</si>
  <si>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</si>
  <si>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</si>
  <si>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</si>
  <si>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</si>
  <si>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</si>
  <si>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</si>
  <si>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</si>
  <si>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</si>
  <si>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</si>
  <si>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</si>
  <si>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</si>
  <si>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</si>
  <si>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</si>
  <si>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</si>
  <si>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</si>
  <si>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</si>
  <si>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</si>
  <si>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</si>
  <si>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</si>
  <si>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</si>
  <si>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</si>
  <si>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</si>
  <si>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</si>
  <si>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</si>
  <si>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</si>
  <si>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</si>
  <si>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</si>
  <si>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</si>
  <si>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</si>
  <si>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</si>
  <si>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</si>
  <si>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</si>
  <si>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</si>
  <si>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</si>
  <si>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</si>
  <si>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</si>
  <si>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</si>
  <si>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</si>
  <si>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</si>
  <si>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</si>
  <si>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</si>
  <si>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</si>
  <si>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</si>
  <si>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</si>
  <si>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</si>
  <si>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</si>
  <si>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</si>
  <si>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</si>
  <si>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</si>
  <si>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</si>
  <si>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</si>
  <si>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</si>
  <si>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</si>
  <si>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</si>
  <si>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</si>
  <si>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</si>
  <si>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</si>
  <si>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</si>
  <si>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</si>
  <si>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</si>
  <si>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</si>
  <si>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</si>
  <si>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</si>
  <si>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</si>
  <si>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</si>
  <si>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</si>
  <si>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</si>
  <si>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</si>
  <si>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</si>
  <si>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</si>
  <si>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</si>
  <si>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</si>
  <si>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</si>
  <si>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</si>
  <si>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</si>
  <si>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</si>
  <si>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</si>
  <si>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</si>
  <si>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</si>
  <si>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</si>
  <si>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</si>
  <si>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</si>
  <si>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</si>
  <si>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</si>
  <si>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</si>
  <si>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</si>
  <si>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</si>
  <si>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</si>
  <si>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</si>
  <si>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</si>
  <si>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</si>
  <si>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</si>
  <si>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</si>
  <si>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</si>
  <si>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</si>
  <si>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</si>
  <si>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</si>
  <si>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</si>
  <si>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</si>
  <si>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</si>
  <si>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</si>
  <si>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</si>
  <si>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</si>
  <si>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</si>
  <si>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</si>
  <si>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</si>
  <si>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</si>
  <si>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</si>
  <si>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</si>
  <si>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</si>
  <si>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</si>
  <si>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</si>
  <si>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</si>
  <si>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</si>
  <si>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</si>
  <si>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</si>
  <si>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</si>
  <si>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</si>
  <si>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</si>
  <si>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</si>
  <si>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</si>
  <si>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</si>
  <si>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</si>
  <si>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</si>
  <si>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</si>
  <si>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</si>
  <si>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</si>
  <si>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</si>
  <si>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</si>
  <si>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</si>
  <si>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</si>
  <si>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</si>
  <si>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</si>
  <si>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</si>
  <si>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</si>
  <si>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</si>
  <si>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</si>
  <si>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</si>
  <si>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</si>
  <si>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</si>
  <si>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</si>
  <si>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</si>
  <si>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</si>
  <si>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</si>
  <si>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</si>
  <si>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</si>
  <si>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</si>
  <si>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</si>
  <si>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</si>
  <si>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</si>
  <si>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</si>
  <si>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</si>
  <si>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</si>
  <si>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</si>
  <si>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</si>
  <si>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</si>
  <si>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</si>
  <si>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</si>
  <si>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</si>
  <si>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</si>
  <si>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</si>
  <si>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</si>
  <si>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</si>
  <si>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</si>
  <si>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</si>
  <si>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</si>
  <si>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</si>
  <si>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</si>
  <si>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</si>
  <si>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</si>
  <si>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</si>
  <si>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</si>
  <si>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</si>
  <si>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</si>
  <si>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</si>
  <si>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</si>
  <si>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</si>
  <si>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</si>
  <si>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</si>
  <si>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</si>
  <si>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</si>
  <si>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</si>
  <si>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</si>
  <si>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</si>
  <si>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</si>
  <si>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</si>
  <si>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</si>
  <si>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</si>
  <si>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</si>
  <si>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</si>
  <si>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</si>
  <si>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</si>
  <si>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</si>
  <si>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</si>
  <si>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</si>
  <si>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</si>
  <si>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</si>
  <si>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</si>
  <si>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</si>
  <si>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</si>
  <si>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</si>
  <si>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</si>
  <si>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</si>
  <si>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</si>
  <si>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</si>
  <si>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</si>
  <si>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</si>
  <si>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</si>
  <si>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</si>
  <si>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</si>
  <si>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</si>
  <si>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</si>
  <si>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</si>
  <si>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</si>
  <si>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</si>
  <si>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</si>
  <si>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</si>
  <si>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</si>
  <si>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</si>
  <si>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</si>
  <si>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</si>
  <si>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</si>
  <si>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</si>
  <si>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</si>
  <si>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</si>
  <si>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</si>
  <si>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</si>
  <si>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</si>
  <si>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</si>
  <si>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</si>
  <si>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</si>
  <si>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</si>
  <si>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</si>
  <si>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</si>
  <si>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</si>
  <si>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</si>
  <si>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</si>
  <si>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</si>
  <si>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</si>
  <si>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</si>
  <si>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</si>
  <si>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</si>
  <si>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</si>
  <si>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</si>
  <si>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</si>
  <si>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</si>
  <si>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</si>
  <si>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</si>
  <si>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</si>
  <si>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</si>
  <si>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</si>
  <si>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</si>
  <si>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</si>
  <si>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</si>
  <si>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</si>
  <si>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</si>
  <si>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</si>
  <si>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</si>
  <si>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</si>
  <si>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</si>
  <si>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</si>
  <si>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</si>
  <si>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</si>
  <si>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</si>
  <si>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</si>
  <si>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</si>
  <si>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</si>
  <si>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</si>
  <si>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</si>
  <si>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</si>
  <si>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</si>
  <si>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</si>
  <si>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</si>
  <si>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</si>
  <si>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</si>
  <si>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</si>
  <si>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</si>
  <si>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</si>
  <si>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</si>
  <si>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</si>
  <si>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</si>
  <si>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</si>
  <si>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</si>
  <si>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</si>
  <si>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</si>
  <si>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</si>
  <si>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</si>
  <si>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</si>
  <si>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</si>
  <si>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</si>
  <si>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</si>
  <si>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</si>
  <si>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</si>
  <si>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</si>
  <si>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</si>
  <si>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</si>
  <si>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</si>
  <si>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</si>
  <si>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</si>
  <si>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</si>
  <si>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</si>
  <si>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</si>
  <si>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</si>
  <si>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</si>
  <si>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</si>
  <si>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</si>
  <si>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</si>
  <si>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</si>
  <si>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</si>
  <si>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</si>
  <si>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</si>
  <si>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</si>
  <si>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</si>
  <si>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</si>
  <si>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</si>
  <si>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</si>
  <si>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</si>
  <si>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</si>
  <si>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</si>
  <si>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</si>
  <si>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</si>
  <si>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</si>
  <si>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</si>
  <si>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</si>
  <si>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</si>
  <si>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</si>
  <si>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</si>
  <si>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</si>
  <si>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</si>
  <si>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</si>
  <si>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</si>
  <si>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</si>
  <si>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</si>
  <si>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</si>
  <si>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</si>
  <si>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</si>
  <si>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</si>
  <si>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</si>
  <si>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</si>
  <si>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</si>
  <si>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</si>
  <si>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</si>
  <si>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</si>
  <si>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</si>
  <si>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</si>
  <si>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</si>
  <si>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</si>
  <si>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</si>
  <si>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</si>
  <si>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</si>
  <si>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</si>
  <si>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</si>
  <si>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</si>
  <si>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</si>
  <si>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</si>
  <si>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</si>
  <si>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</si>
  <si>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</si>
  <si>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</si>
  <si>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</si>
  <si>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</si>
  <si>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</si>
  <si>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</si>
  <si>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</si>
  <si>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</si>
  <si>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</si>
  <si>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</si>
  <si>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</si>
  <si>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</si>
  <si>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</si>
  <si>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</si>
  <si>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</si>
  <si>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</si>
  <si>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</si>
  <si>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</si>
  <si>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</si>
  <si>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</si>
  <si>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</si>
  <si>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</si>
  <si>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</si>
  <si>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</si>
  <si>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</si>
  <si>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</si>
  <si>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</si>
  <si>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</si>
  <si>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</si>
  <si>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</si>
  <si>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</si>
  <si>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</si>
  <si>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</si>
  <si>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</si>
  <si>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</si>
  <si>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</si>
  <si>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</si>
  <si>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</si>
  <si>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</si>
  <si>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</si>
  <si>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</si>
  <si>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</si>
  <si>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</si>
  <si>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</si>
  <si>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</si>
  <si>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</si>
  <si>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</si>
  <si>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</si>
  <si>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</si>
  <si>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</si>
  <si>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</si>
  <si>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</si>
  <si>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</si>
  <si>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</si>
  <si>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</si>
  <si>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</si>
  <si>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</si>
  <si>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</si>
  <si>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</si>
  <si>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</si>
  <si>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</si>
  <si>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</si>
  <si>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</si>
  <si>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</si>
  <si>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</si>
  <si>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</si>
  <si>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</si>
  <si>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</si>
  <si>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</si>
  <si>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</si>
  <si>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</si>
  <si>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</si>
  <si>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</si>
  <si>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</si>
  <si>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</si>
  <si>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</si>
  <si>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</si>
  <si>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</si>
  <si>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</si>
  <si>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</si>
  <si>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</si>
  <si>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</si>
  <si>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</si>
  <si>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</si>
  <si>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</si>
  <si>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</si>
  <si>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</si>
  <si>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</si>
  <si>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</si>
  <si>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</si>
  <si>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</si>
  <si>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</si>
  <si>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</si>
  <si>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</si>
  <si>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</si>
  <si>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</si>
  <si>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</si>
  <si>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</si>
  <si>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</si>
  <si>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</si>
  <si>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</si>
  <si>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</si>
  <si>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</si>
  <si>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</si>
  <si>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</si>
  <si>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</si>
  <si>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</si>
  <si>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</si>
  <si>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</si>
  <si>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</si>
  <si>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</si>
  <si>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</si>
  <si>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</si>
  <si>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</si>
  <si>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</si>
  <si>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</si>
  <si>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</si>
  <si>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</si>
  <si>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</si>
  <si>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</si>
  <si>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</si>
  <si>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</si>
  <si>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</si>
  <si>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</si>
  <si>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</si>
  <si>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</si>
  <si>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</si>
  <si>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</si>
  <si>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</si>
  <si>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</si>
  <si>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</si>
  <si>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</si>
  <si>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</si>
  <si>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</si>
  <si>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</si>
  <si>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</si>
  <si>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</si>
  <si>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</si>
  <si>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</si>
  <si>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</si>
  <si>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</si>
  <si>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</si>
  <si>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</si>
  <si>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</si>
  <si>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</si>
  <si>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</si>
  <si>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</si>
  <si>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</si>
  <si>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</si>
  <si>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</si>
  <si>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</si>
  <si>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</si>
  <si>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</si>
  <si>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</si>
  <si>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</si>
  <si>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</si>
  <si>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</si>
  <si>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</si>
  <si>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</si>
  <si>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</si>
  <si>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</si>
  <si>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</si>
  <si>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</si>
  <si>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</si>
  <si>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</si>
  <si>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</si>
  <si>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</si>
  <si>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</si>
  <si>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</si>
  <si>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</si>
  <si>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</si>
  <si>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</si>
  <si>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</si>
  <si>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</si>
  <si>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</si>
  <si>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</si>
  <si>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</si>
  <si>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</si>
  <si>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</si>
  <si>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</si>
  <si>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</si>
  <si>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</si>
  <si>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</si>
  <si>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</si>
  <si>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</si>
  <si>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</si>
  <si>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</si>
  <si>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</si>
  <si>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</si>
  <si>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</si>
  <si>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</si>
  <si>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</si>
  <si>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</si>
  <si>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</si>
  <si>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</si>
  <si>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</si>
  <si>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</si>
  <si>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</si>
  <si>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</si>
  <si>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</si>
  <si>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</si>
  <si>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</si>
  <si>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</si>
  <si>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</si>
  <si>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</si>
  <si>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</si>
  <si>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</si>
  <si>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</si>
  <si>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</si>
  <si>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</si>
  <si>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</si>
  <si>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</si>
  <si>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</si>
  <si>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</si>
  <si>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</si>
  <si>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</si>
  <si>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</si>
  <si>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</si>
  <si>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</si>
  <si>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</si>
  <si>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</si>
  <si>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</si>
  <si>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</si>
  <si>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</si>
  <si>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</si>
  <si>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</si>
  <si>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</si>
  <si>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</si>
  <si>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</si>
  <si>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</si>
  <si>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</si>
  <si>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</si>
  <si>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</si>
  <si>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</si>
  <si>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</si>
  <si>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</si>
  <si>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</si>
  <si>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</si>
  <si>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</si>
  <si>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</si>
  <si>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</si>
  <si>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</si>
  <si>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</si>
  <si>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</si>
  <si>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</si>
  <si>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</si>
  <si>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</si>
  <si>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</si>
  <si>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</si>
  <si>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</si>
  <si>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</si>
  <si>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</si>
  <si>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</si>
  <si>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</si>
  <si>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</si>
  <si>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</si>
  <si>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</si>
  <si>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</si>
  <si>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</si>
  <si>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</si>
  <si>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</si>
  <si>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</si>
  <si>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</si>
  <si>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</si>
  <si>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</si>
  <si>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</si>
  <si>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</si>
  <si>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</si>
  <si>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</si>
  <si>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</si>
  <si>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</si>
  <si>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</si>
  <si>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</si>
  <si>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</si>
  <si>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</si>
  <si>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</si>
  <si>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</si>
  <si>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</si>
  <si>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</si>
  <si>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</si>
  <si>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</si>
  <si>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</si>
  <si>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</si>
  <si>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</si>
  <si>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</si>
  <si>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</si>
  <si>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</si>
  <si>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</si>
  <si>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</si>
  <si>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</si>
  <si>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</si>
  <si>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</si>
  <si>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</si>
  <si>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</si>
  <si>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</si>
  <si>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</si>
  <si>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</si>
  <si>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</si>
  <si>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</si>
  <si>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</si>
  <si>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</si>
  <si>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</si>
  <si>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</si>
  <si>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</si>
  <si>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</si>
  <si>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</si>
  <si>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</si>
  <si>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</si>
  <si>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</si>
  <si>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</si>
  <si>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</si>
  <si>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</si>
  <si>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</si>
  <si>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</si>
  <si>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</si>
  <si>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</si>
  <si>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</si>
  <si>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</si>
  <si>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</si>
  <si>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</si>
  <si>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</si>
  <si>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</si>
  <si>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</si>
  <si>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</si>
  <si>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</si>
  <si>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</si>
  <si>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</si>
  <si>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</si>
  <si>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</si>
  <si>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</si>
  <si>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</si>
  <si>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</si>
  <si>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</si>
  <si>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</si>
  <si>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</si>
  <si>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</si>
  <si>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</si>
  <si>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</si>
  <si>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</si>
  <si>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</si>
  <si>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</si>
  <si>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</si>
  <si>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</si>
  <si>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</si>
  <si>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</si>
  <si>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</si>
  <si>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</si>
  <si>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</si>
  <si>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</si>
  <si>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</si>
  <si>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</si>
  <si>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</si>
  <si>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</si>
  <si>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</si>
  <si>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</si>
  <si>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</si>
  <si>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</si>
  <si>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</si>
  <si>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</si>
  <si>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</si>
  <si>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</si>
  <si>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</si>
  <si>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</si>
  <si>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</si>
  <si>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</si>
  <si>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</si>
  <si>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</si>
  <si>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</si>
  <si>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</si>
  <si>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</si>
  <si>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</si>
  <si>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</si>
  <si>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</si>
  <si>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</si>
  <si>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</si>
  <si>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</si>
  <si>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</si>
  <si>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</si>
  <si>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</si>
  <si>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</si>
  <si>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</si>
  <si>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</si>
  <si>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</si>
  <si>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</si>
  <si>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</si>
  <si>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</si>
  <si>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</si>
  <si>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</si>
  <si>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</si>
  <si>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</si>
  <si>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</si>
  <si>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</si>
  <si>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</si>
  <si>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</si>
  <si>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</si>
  <si>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</si>
  <si>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</si>
  <si>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</si>
  <si>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</si>
  <si>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</si>
  <si>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</si>
  <si>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</si>
  <si>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</si>
  <si>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</si>
  <si>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</si>
  <si>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</si>
  <si>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</si>
  <si>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</si>
  <si>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</si>
  <si>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</si>
  <si>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</si>
  <si>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</si>
  <si>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</si>
  <si>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</si>
  <si>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</si>
  <si>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</si>
  <si>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</si>
  <si>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</si>
  <si>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</si>
  <si>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</si>
  <si>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</si>
  <si>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</si>
  <si>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</si>
  <si>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</si>
  <si>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</si>
  <si>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</si>
  <si>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</si>
  <si>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</si>
  <si>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</si>
  <si>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</si>
  <si>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</si>
  <si>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</si>
  <si>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</si>
  <si>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</si>
  <si>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</si>
  <si>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</si>
  <si>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</si>
  <si>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</si>
  <si>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</si>
  <si>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</si>
  <si>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</si>
  <si>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</si>
  <si>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</si>
  <si>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</si>
  <si>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</si>
  <si>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</si>
  <si>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</si>
  <si>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</si>
  <si>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</si>
  <si>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</si>
  <si>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</si>
  <si>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</si>
  <si>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</si>
  <si>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</si>
  <si>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</si>
  <si>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</si>
  <si>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</si>
  <si>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</si>
  <si>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</si>
  <si>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</si>
  <si>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</si>
  <si>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</si>
  <si>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</si>
  <si>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</si>
  <si>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</si>
  <si>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</si>
  <si>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</si>
  <si>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</si>
  <si>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</si>
  <si>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</si>
  <si>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</si>
  <si>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</si>
  <si>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</si>
  <si>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</si>
  <si>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</si>
  <si>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</si>
  <si>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</si>
  <si>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</si>
  <si>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</si>
  <si>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</si>
  <si>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</si>
  <si>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</si>
  <si>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</si>
  <si>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</si>
  <si>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</si>
  <si>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</si>
  <si>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</si>
  <si>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</si>
  <si>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</si>
  <si>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</si>
  <si>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</si>
  <si>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</si>
  <si>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</si>
  <si>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</si>
  <si>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</si>
  <si>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</si>
  <si>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</si>
  <si>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</si>
  <si>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</si>
  <si>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</si>
  <si>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</si>
  <si>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</si>
  <si>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</si>
  <si>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</si>
  <si>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</si>
  <si>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</si>
  <si>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</si>
  <si>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</si>
  <si>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</si>
  <si>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</si>
  <si>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</si>
  <si>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</si>
  <si>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</si>
  <si>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</si>
  <si>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</si>
  <si>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</si>
  <si>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</si>
  <si>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</si>
  <si>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</si>
  <si>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</si>
  <si>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</si>
  <si>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</si>
  <si>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</si>
  <si>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</si>
  <si>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</si>
  <si>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</si>
  <si>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</si>
  <si>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</si>
  <si>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</si>
  <si>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</si>
  <si>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</si>
  <si>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</si>
  <si>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</si>
  <si>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</si>
  <si>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</si>
  <si>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</si>
  <si>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</si>
  <si>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</si>
  <si>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</si>
  <si>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</si>
  <si>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</si>
  <si>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</si>
  <si>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</si>
  <si>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</si>
  <si>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</si>
  <si>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</si>
  <si>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</si>
  <si>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</si>
  <si>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</si>
  <si>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</si>
  <si>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</si>
  <si>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</si>
  <si>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</si>
  <si>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</si>
  <si>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</si>
  <si>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</si>
  <si>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</si>
  <si>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</si>
  <si>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</si>
  <si>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</si>
  <si>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</si>
  <si>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</si>
  <si>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</si>
  <si>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</si>
  <si>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</si>
  <si>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</si>
  <si>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</si>
  <si>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</si>
  <si>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</si>
  <si>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</si>
  <si>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</si>
  <si>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</si>
  <si>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</si>
  <si>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</si>
  <si>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</si>
  <si>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</si>
  <si>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</si>
  <si>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</si>
  <si>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</si>
  <si>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</si>
  <si>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</si>
  <si>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</si>
  <si>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</si>
  <si>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</si>
  <si>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</si>
  <si>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</si>
  <si>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</si>
  <si>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</si>
  <si>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</si>
  <si>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</si>
  <si>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</si>
  <si>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</si>
  <si>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</si>
  <si>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</si>
  <si>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</si>
  <si>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</si>
  <si>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</si>
  <si>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</si>
  <si>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</si>
  <si>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</si>
  <si>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</si>
  <si>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</si>
  <si>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</si>
  <si>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</si>
  <si>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</si>
  <si>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</si>
  <si>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</si>
  <si>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</si>
  <si>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</si>
  <si>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</si>
  <si>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</si>
  <si>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</si>
  <si>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</si>
  <si>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</si>
  <si>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</si>
  <si>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</si>
  <si>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</si>
  <si>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</si>
  <si>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</si>
  <si>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</si>
  <si>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</si>
  <si>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</si>
  <si>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</si>
  <si>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</si>
  <si>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</si>
  <si>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</si>
  <si>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</si>
  <si>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</si>
  <si>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</si>
  <si>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</si>
  <si>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</si>
  <si>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</si>
  <si>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</si>
  <si>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</si>
  <si>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</si>
  <si>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</si>
  <si>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</si>
  <si>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</si>
  <si>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</si>
  <si>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</si>
  <si>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</si>
  <si>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</si>
  <si>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</si>
  <si>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</si>
  <si>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</si>
  <si>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</si>
  <si>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</si>
  <si>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</si>
  <si>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</si>
  <si>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</si>
  <si>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</si>
  <si>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</si>
  <si>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</si>
  <si>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</si>
  <si>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</si>
  <si>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</si>
  <si>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</si>
  <si>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</si>
  <si>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</si>
  <si>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</si>
  <si>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</si>
  <si>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</si>
  <si>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</si>
  <si>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</si>
  <si>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</si>
  <si>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</si>
  <si>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</si>
  <si>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</si>
  <si>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</si>
  <si>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</si>
  <si>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</si>
  <si>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</si>
  <si>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</si>
  <si>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</si>
  <si>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</si>
  <si>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</si>
  <si>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</si>
  <si>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</si>
  <si>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</si>
  <si>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</si>
  <si>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</si>
  <si>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</si>
  <si>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</si>
  <si>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</si>
  <si>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</si>
  <si>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</si>
  <si>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</si>
  <si>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</si>
  <si>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</si>
  <si>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</si>
  <si>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</si>
  <si>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</si>
  <si>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</si>
  <si>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</si>
  <si>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</si>
  <si>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</si>
  <si>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</si>
  <si>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</si>
  <si>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</si>
  <si>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</si>
  <si>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</si>
  <si>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</si>
  <si>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</si>
  <si>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</si>
  <si>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</si>
  <si>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</si>
  <si>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</si>
  <si>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</si>
  <si>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</si>
  <si>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</si>
  <si>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</si>
  <si>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</si>
  <si>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</si>
  <si>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</si>
  <si>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</si>
  <si>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</si>
  <si>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</si>
  <si>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</si>
  <si>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</si>
  <si>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</si>
  <si>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</si>
  <si>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</si>
  <si>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</si>
  <si>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</si>
  <si>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</si>
  <si>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</si>
  <si>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</si>
  <si>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</si>
  <si>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</si>
  <si>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</si>
  <si>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</si>
  <si>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</si>
  <si>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</si>
  <si>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</si>
  <si>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</si>
  <si>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</si>
  <si>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</si>
  <si>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</si>
  <si>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</si>
  <si>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</si>
  <si>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</si>
  <si>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</si>
  <si>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</si>
  <si>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</si>
  <si>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</si>
  <si>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</si>
  <si>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</si>
  <si>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</si>
  <si>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</si>
  <si>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</si>
  <si>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</si>
  <si>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</si>
  <si>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</si>
  <si>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</si>
  <si>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</si>
  <si>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</si>
  <si>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</si>
  <si>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</si>
  <si>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</si>
  <si>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</si>
  <si>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</si>
  <si>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</si>
  <si>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</si>
  <si>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</si>
  <si>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</si>
  <si>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</si>
  <si>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</si>
  <si>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</si>
  <si>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</si>
  <si>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</si>
  <si>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</si>
  <si>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</si>
  <si>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</si>
  <si>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</si>
  <si>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</si>
  <si>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</si>
  <si>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</si>
  <si>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</si>
  <si>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</si>
  <si>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</si>
  <si>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</si>
  <si>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</si>
  <si>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</si>
  <si>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</si>
  <si>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</si>
  <si>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</si>
  <si>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</si>
  <si>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</si>
  <si>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</si>
  <si>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</si>
  <si>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</si>
  <si>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</si>
  <si>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</si>
  <si>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</si>
  <si>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</si>
  <si>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</si>
  <si>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</si>
  <si>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</si>
  <si>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</si>
  <si>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</si>
  <si>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</si>
  <si>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</si>
  <si>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</si>
  <si>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</si>
  <si>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</si>
  <si>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</si>
  <si>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</si>
  <si>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</si>
  <si>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</si>
  <si>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</si>
  <si>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</si>
  <si>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</si>
  <si>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</si>
  <si>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</si>
  <si>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</si>
  <si>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</si>
  <si>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</si>
  <si>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</si>
  <si>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</si>
  <si>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</si>
  <si>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</si>
  <si>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</si>
  <si>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</si>
  <si>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</si>
  <si>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</si>
  <si>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</si>
  <si>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</si>
  <si>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</si>
  <si>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</si>
  <si>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</si>
  <si>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</si>
  <si>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</si>
  <si>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</si>
  <si>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</si>
  <si>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</si>
  <si>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</si>
  <si>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</si>
  <si>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</si>
  <si>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</si>
  <si>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</si>
  <si>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</si>
  <si>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</si>
  <si>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</si>
  <si>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</si>
  <si>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</si>
  <si>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</si>
  <si>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</si>
  <si>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</si>
  <si>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</si>
  <si>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</si>
  <si>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</si>
  <si>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</si>
  <si>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</si>
  <si>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</si>
  <si>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</si>
  <si>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</si>
  <si>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</si>
  <si>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</si>
  <si>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</si>
  <si>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</si>
  <si>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</si>
  <si>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</si>
  <si>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</si>
  <si>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</si>
  <si>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</si>
  <si>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</si>
  <si>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</si>
  <si>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</si>
  <si>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</si>
  <si>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</si>
  <si>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</si>
  <si>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</si>
  <si>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</si>
  <si>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</si>
  <si>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</si>
  <si>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</si>
  <si>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</si>
  <si>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</si>
  <si>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</si>
  <si>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</si>
  <si>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</si>
  <si>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</si>
  <si>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</si>
  <si>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</si>
  <si>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</si>
  <si>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</si>
  <si>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</si>
  <si>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</si>
  <si>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</si>
  <si>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</si>
  <si>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</si>
  <si>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</si>
  <si>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</si>
  <si>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</si>
  <si>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</si>
  <si>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</si>
  <si>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</si>
  <si>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</si>
  <si>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</si>
  <si>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</si>
  <si>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</si>
  <si>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</si>
  <si>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</si>
  <si>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</si>
  <si>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</si>
  <si>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</si>
  <si>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</si>
  <si>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</si>
  <si>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</si>
  <si>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</si>
  <si>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</si>
  <si>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</si>
  <si>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</si>
  <si>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</si>
  <si>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</si>
  <si>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</si>
  <si>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</si>
  <si>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</si>
  <si>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</si>
  <si>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</si>
  <si>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</si>
  <si>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</si>
  <si>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</si>
  <si>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</si>
  <si>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</si>
  <si>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</si>
  <si>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</si>
  <si>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</si>
  <si>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</si>
  <si>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</si>
  <si>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</si>
  <si>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</si>
  <si>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</si>
  <si>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</si>
  <si>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</si>
  <si>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</si>
  <si>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</si>
  <si>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</si>
  <si>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</si>
  <si>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</si>
  <si>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</si>
  <si>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</si>
  <si>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</si>
  <si>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</si>
  <si>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</si>
  <si>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</si>
  <si>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</si>
  <si>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</si>
  <si>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</si>
  <si>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</si>
  <si>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</si>
  <si>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</si>
  <si>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</si>
  <si>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</si>
  <si>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</si>
  <si>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</si>
  <si>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</si>
  <si>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</si>
  <si>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</si>
  <si>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</si>
  <si>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</si>
  <si>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</si>
  <si>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</si>
  <si>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</si>
  <si>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</si>
  <si>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</si>
  <si>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</si>
  <si>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</si>
  <si>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</si>
  <si>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</si>
  <si>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</si>
  <si>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</si>
  <si>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</si>
  <si>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</si>
  <si>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</si>
  <si>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</si>
  <si>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</si>
  <si>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</si>
  <si>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</si>
  <si>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</si>
  <si>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</si>
  <si>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</si>
  <si>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</si>
  <si>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</si>
  <si>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</si>
  <si>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</si>
  <si>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</si>
  <si>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</si>
  <si>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</si>
  <si>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</si>
  <si>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</si>
  <si>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</si>
  <si>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</si>
  <si>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</si>
  <si>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</si>
  <si>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</si>
  <si>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</si>
  <si>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</si>
  <si>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</si>
  <si>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</si>
  <si>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</si>
  <si>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</si>
  <si>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</si>
  <si>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</si>
  <si>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</si>
  <si>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</si>
  <si>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</si>
  <si>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</si>
  <si>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</si>
  <si>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</si>
  <si>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</si>
  <si>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</si>
  <si>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</si>
  <si>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</si>
  <si>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</si>
  <si>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</si>
  <si>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</si>
  <si>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</si>
  <si>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</si>
  <si>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</si>
  <si>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</si>
  <si>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</si>
  <si>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</si>
  <si>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</si>
  <si>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</si>
  <si>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</si>
  <si>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</si>
  <si>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</si>
  <si>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</si>
  <si>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</si>
  <si>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</si>
  <si>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</si>
  <si>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</si>
  <si>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</si>
  <si>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</si>
  <si>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</si>
  <si>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</si>
  <si>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</si>
  <si>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</si>
  <si>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</si>
  <si>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</si>
  <si>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</si>
  <si>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</si>
  <si>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</si>
  <si>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</si>
  <si>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</si>
  <si>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</si>
  <si>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</si>
  <si>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</si>
  <si>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</si>
  <si>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</si>
  <si>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</si>
  <si>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</si>
  <si>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</si>
  <si>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</si>
  <si>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</si>
  <si>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</si>
  <si>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</si>
  <si>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</si>
  <si>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</si>
  <si>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</si>
  <si>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</si>
  <si>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</si>
  <si>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</si>
  <si>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</si>
  <si>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</si>
  <si>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</si>
  <si>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</si>
  <si>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</si>
  <si>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</si>
  <si>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</si>
  <si>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</si>
  <si>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</si>
  <si>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</si>
  <si>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</si>
  <si>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</si>
  <si>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</si>
  <si>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</si>
  <si>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</si>
  <si>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</si>
  <si>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</si>
  <si>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</si>
  <si>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</si>
  <si>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</si>
  <si>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</si>
  <si>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</si>
  <si>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</si>
  <si>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</si>
  <si>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</si>
  <si>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</si>
  <si>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</si>
  <si>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</si>
  <si>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</si>
  <si>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</si>
  <si>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</si>
  <si>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</si>
  <si>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</si>
  <si>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</si>
  <si>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</si>
  <si>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</si>
  <si>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</si>
  <si>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</si>
  <si>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</si>
  <si>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</si>
  <si>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</si>
  <si>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</si>
  <si>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</si>
  <si>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</si>
  <si>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</si>
  <si>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</si>
  <si>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</si>
  <si>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</si>
  <si>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</si>
  <si>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</si>
  <si>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</si>
  <si>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</si>
  <si>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</si>
  <si>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</si>
  <si>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</si>
  <si>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</si>
  <si>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</si>
  <si>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</si>
  <si>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</si>
  <si>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</si>
  <si>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</si>
  <si>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</si>
  <si>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</si>
  <si>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</si>
  <si>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</si>
  <si>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</si>
  <si>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</si>
  <si>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</si>
  <si>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</si>
  <si>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</si>
  <si>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</si>
  <si>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</si>
  <si>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</si>
  <si>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</si>
  <si>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</si>
  <si>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</si>
  <si>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</si>
  <si>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</si>
  <si>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</si>
  <si>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</si>
  <si>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</si>
  <si>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</si>
  <si>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</si>
  <si>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</si>
  <si>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</si>
  <si>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</si>
  <si>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</si>
  <si>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</si>
  <si>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</si>
  <si>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</si>
  <si>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</si>
  <si>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</si>
  <si>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</si>
  <si>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</si>
  <si>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</si>
  <si>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</si>
  <si>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</si>
  <si>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</si>
  <si>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</si>
  <si>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</si>
  <si>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</si>
  <si>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</si>
  <si>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</si>
  <si>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</si>
  <si>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</si>
  <si>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</si>
  <si>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</si>
  <si>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</si>
  <si>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</si>
  <si>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</si>
  <si>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</si>
  <si>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</si>
  <si>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</si>
  <si>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</si>
  <si>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</si>
  <si>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</si>
  <si>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</si>
  <si>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</si>
  <si>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</si>
  <si>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</si>
  <si>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</si>
  <si>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</si>
  <si>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</si>
  <si>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</si>
  <si>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</si>
  <si>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</si>
  <si>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</si>
  <si>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</si>
  <si>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</si>
  <si>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</si>
  <si>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</si>
  <si>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</si>
  <si>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</si>
  <si>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</si>
  <si>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</si>
  <si>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</si>
  <si>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</si>
  <si>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</si>
  <si>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</si>
  <si>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</si>
  <si>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</si>
  <si>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</si>
  <si>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</si>
  <si>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</si>
  <si>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</si>
  <si>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</si>
  <si>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</si>
  <si>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</si>
  <si>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</si>
  <si>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</si>
  <si>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</si>
  <si>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</si>
  <si>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</si>
  <si>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</si>
  <si>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</si>
  <si>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</si>
  <si>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</si>
  <si>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</si>
  <si>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</si>
  <si>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</si>
  <si>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</si>
  <si>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</si>
  <si>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</si>
  <si>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</si>
  <si>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</si>
  <si>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</si>
  <si>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</si>
  <si>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</si>
  <si>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</si>
  <si>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</si>
  <si>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</si>
  <si>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</si>
  <si>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</si>
  <si>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</si>
  <si>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</si>
  <si>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</si>
  <si>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</si>
  <si>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</si>
  <si>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</si>
  <si>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</si>
  <si>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</si>
  <si>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</si>
  <si>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</si>
  <si>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</si>
  <si>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</si>
  <si>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</si>
  <si>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</si>
  <si>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</si>
  <si>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</si>
  <si>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</si>
  <si>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</si>
  <si>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</si>
  <si>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</si>
  <si>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</si>
  <si>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</si>
  <si>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</si>
  <si>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</si>
  <si>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</si>
  <si>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</si>
  <si>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</si>
  <si>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</si>
  <si>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</si>
  <si>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</si>
  <si>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</si>
  <si>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</si>
  <si>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</si>
  <si>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</si>
  <si>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</si>
  <si>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</si>
  <si>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</si>
  <si>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</si>
  <si>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</si>
  <si>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</si>
  <si>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</si>
  <si>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</si>
  <si>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</si>
  <si>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</si>
  <si>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</si>
  <si>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</si>
  <si>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</si>
  <si>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</si>
  <si>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</si>
  <si>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</si>
  <si>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</si>
  <si>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</si>
  <si>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</si>
  <si>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</si>
  <si>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</si>
  <si>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</si>
  <si>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</si>
  <si>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</si>
  <si>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</si>
  <si>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</si>
  <si>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</si>
  <si>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</si>
  <si>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</si>
  <si>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</si>
  <si>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</si>
  <si>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</si>
  <si>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</si>
  <si>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</si>
  <si>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</si>
  <si>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</si>
  <si>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</si>
  <si>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</si>
  <si>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</si>
  <si>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</si>
  <si>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</si>
  <si>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</si>
  <si>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</si>
  <si>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</si>
  <si>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</si>
  <si>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</si>
  <si>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</si>
  <si>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</si>
  <si>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</si>
  <si>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</si>
  <si>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</si>
  <si>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</si>
  <si>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</si>
  <si>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</si>
  <si>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</si>
  <si>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</si>
  <si>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</si>
  <si>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</si>
  <si>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</si>
  <si>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</si>
  <si>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</si>
  <si>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</si>
  <si>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</si>
  <si>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</si>
  <si>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</si>
  <si>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</si>
  <si>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</si>
  <si>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</si>
  <si>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</si>
  <si>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</si>
  <si>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</si>
  <si>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</si>
  <si>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</si>
  <si>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</si>
  <si>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</si>
  <si>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</si>
  <si>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</si>
  <si>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</si>
  <si>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</si>
  <si>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</si>
  <si>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</si>
  <si>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</si>
  <si>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</si>
  <si>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</si>
  <si>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</si>
  <si>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</si>
  <si>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</si>
  <si>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</si>
  <si>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</si>
  <si>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</si>
  <si>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</si>
  <si>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</si>
  <si>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</si>
  <si>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</si>
  <si>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</si>
  <si>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</si>
  <si>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</si>
  <si>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</si>
  <si>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</si>
  <si>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</si>
  <si>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</si>
  <si>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</si>
  <si>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</si>
  <si>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</si>
  <si>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</si>
  <si>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</si>
  <si>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</si>
  <si>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</si>
  <si>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</si>
  <si>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</si>
  <si>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</si>
  <si>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</si>
  <si>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</si>
  <si>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</si>
  <si>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</si>
  <si>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</si>
  <si>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</si>
  <si>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</si>
  <si>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</si>
  <si>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</si>
  <si>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</si>
  <si>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</si>
  <si>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</si>
  <si>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</si>
  <si>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</si>
  <si>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</si>
  <si>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</si>
  <si>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</si>
  <si>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</si>
  <si>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</si>
  <si>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</si>
  <si>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</si>
  <si>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</si>
  <si>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</si>
  <si>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</si>
  <si>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</si>
  <si>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</si>
  <si>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</si>
  <si>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</si>
  <si>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</si>
  <si>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</si>
  <si>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</si>
  <si>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</si>
  <si>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</si>
  <si>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</si>
  <si>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</si>
  <si>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</si>
  <si>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</si>
  <si>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</si>
  <si>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</si>
  <si>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</si>
  <si>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</si>
  <si>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</si>
  <si>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</si>
  <si>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</si>
  <si>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</si>
  <si>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</si>
  <si>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</si>
  <si>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</si>
  <si>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</si>
  <si>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</si>
  <si>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</si>
  <si>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</si>
  <si>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</si>
  <si>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</si>
  <si>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</si>
  <si>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</si>
  <si>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</si>
  <si>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</si>
  <si>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</si>
  <si>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</si>
  <si>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</si>
  <si>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</si>
  <si>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</si>
  <si>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</si>
  <si>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</si>
  <si>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</si>
  <si>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</si>
  <si>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</si>
  <si>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</si>
  <si>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</si>
  <si>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</si>
  <si>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</si>
  <si>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</si>
  <si>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</si>
  <si>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</si>
  <si>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</si>
  <si>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</si>
  <si>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</si>
  <si>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</si>
  <si>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</si>
  <si>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</si>
  <si>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</si>
  <si>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</si>
  <si>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</si>
  <si>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</si>
  <si>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</si>
  <si>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</si>
  <si>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</si>
  <si>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</si>
  <si>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</si>
  <si>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</si>
  <si>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</si>
  <si>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</si>
  <si>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</si>
  <si>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</si>
  <si>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</si>
  <si>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</si>
  <si>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</si>
  <si>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</si>
  <si>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</si>
  <si>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</si>
  <si>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</si>
  <si>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</si>
  <si>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</si>
  <si>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</si>
  <si>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</si>
  <si>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</si>
  <si>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</si>
  <si>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</si>
  <si>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</si>
  <si>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</si>
  <si>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</si>
  <si>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</si>
  <si>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</si>
  <si>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</si>
  <si>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</si>
  <si>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</si>
  <si>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</si>
  <si>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</si>
  <si>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</si>
  <si>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</si>
  <si>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</si>
  <si>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</si>
  <si>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</si>
  <si>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</si>
  <si>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</si>
  <si>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</si>
  <si>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</si>
  <si>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</si>
  <si>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</si>
  <si>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</si>
  <si>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</si>
  <si>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</si>
  <si>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</si>
  <si>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</si>
  <si>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</si>
  <si>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</si>
  <si>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</si>
  <si>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</si>
  <si>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</si>
  <si>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</si>
  <si>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</si>
  <si>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</si>
  <si>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</si>
  <si>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</si>
  <si>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</si>
  <si>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</si>
  <si>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</si>
  <si>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</si>
  <si>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</si>
  <si>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</si>
  <si>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</si>
  <si>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</si>
  <si>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</si>
  <si>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</si>
  <si>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</si>
  <si>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</si>
  <si>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</si>
  <si>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</si>
  <si>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</si>
  <si>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</si>
  <si>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</si>
  <si>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</si>
  <si>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</si>
  <si>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</si>
  <si>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</si>
  <si>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</si>
  <si>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</si>
  <si>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</si>
  <si>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</si>
  <si>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</si>
  <si>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</si>
  <si>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</si>
  <si>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</si>
  <si>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</si>
  <si>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</si>
  <si>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</si>
  <si>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</si>
  <si>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</si>
  <si>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</si>
  <si>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</si>
  <si>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</si>
  <si>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</si>
  <si>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</si>
  <si>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</si>
  <si>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</si>
  <si>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</si>
  <si>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</si>
  <si>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</si>
  <si>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</si>
  <si>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</si>
  <si>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</si>
  <si>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</si>
  <si>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</si>
  <si>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</si>
  <si>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</si>
  <si>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</si>
  <si>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</si>
  <si>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</si>
  <si>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</si>
  <si>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</si>
  <si>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</si>
  <si>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</si>
  <si>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</si>
  <si>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</si>
  <si>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</si>
  <si>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</si>
  <si>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</si>
  <si>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</si>
  <si>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</si>
  <si>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</si>
  <si>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</si>
  <si>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</si>
  <si>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</si>
  <si>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</si>
  <si>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</si>
  <si>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</si>
  <si>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</si>
  <si>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</si>
  <si>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</si>
  <si>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</si>
  <si>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</si>
  <si>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</si>
  <si>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</si>
  <si>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</si>
  <si>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</si>
  <si>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</si>
  <si>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</si>
  <si>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</si>
  <si>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</si>
  <si>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</si>
  <si>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</si>
  <si>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</si>
  <si>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</si>
  <si>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</si>
  <si>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</si>
  <si>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</si>
  <si>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</si>
  <si>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</si>
  <si>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</si>
  <si>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</si>
  <si>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</si>
  <si>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</si>
  <si>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</si>
  <si>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</si>
  <si>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</si>
  <si>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</si>
  <si>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</si>
  <si>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</si>
  <si>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</si>
  <si>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</si>
  <si>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</si>
  <si>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</si>
  <si>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</si>
  <si>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</si>
  <si>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</si>
  <si>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</si>
  <si>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</si>
  <si>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</si>
  <si>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</si>
  <si>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</si>
  <si>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</si>
  <si>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</si>
  <si>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</si>
  <si>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</si>
  <si>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</si>
  <si>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</si>
  <si>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</si>
  <si>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</si>
  <si>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</si>
  <si>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</si>
  <si>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</si>
  <si>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</si>
  <si>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</si>
  <si>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</si>
  <si>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</si>
  <si>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</si>
  <si>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</si>
  <si>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</si>
  <si>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</si>
  <si>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</si>
  <si>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</si>
  <si>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</si>
  <si>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</si>
  <si>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</si>
  <si>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</si>
  <si>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</si>
  <si>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</si>
  <si>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</si>
  <si>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</si>
  <si>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</si>
  <si>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</si>
  <si>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</si>
  <si>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</si>
  <si>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</si>
  <si>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</si>
  <si>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</si>
  <si>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</si>
  <si>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</si>
  <si>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</si>
  <si>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</si>
  <si>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</si>
  <si>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</si>
  <si>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</si>
  <si>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</si>
  <si>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</si>
  <si>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</si>
  <si>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</si>
  <si>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</si>
  <si>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</si>
  <si>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</si>
  <si>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</si>
  <si>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</si>
  <si>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</si>
  <si>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</si>
  <si>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</si>
  <si>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</si>
  <si>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</si>
  <si>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</si>
  <si>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</si>
  <si>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</si>
  <si>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</si>
  <si>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</si>
  <si>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</si>
  <si>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</si>
  <si>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</si>
  <si>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</si>
  <si>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</si>
  <si>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</si>
  <si>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</si>
  <si>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</si>
  <si>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</si>
  <si>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</si>
  <si>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</si>
  <si>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</si>
  <si>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</si>
  <si>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</si>
  <si>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</si>
  <si>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</si>
  <si>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</si>
  <si>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</si>
  <si>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</si>
  <si>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</si>
  <si>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</si>
  <si>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</si>
  <si>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</si>
  <si>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</si>
  <si>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</si>
  <si>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</si>
  <si>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</si>
  <si>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</si>
  <si>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</si>
  <si>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</si>
  <si>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</si>
  <si>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</si>
  <si>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</si>
  <si>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</si>
  <si>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</si>
  <si>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</si>
  <si>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</si>
  <si>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</si>
  <si>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</si>
  <si>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</si>
  <si>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</si>
  <si>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</si>
  <si>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</si>
  <si>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</si>
  <si>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</si>
  <si>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</si>
  <si>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</si>
  <si>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</si>
  <si>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</si>
  <si>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</si>
  <si>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</si>
  <si>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</si>
  <si>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</si>
  <si>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</si>
  <si>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</si>
  <si>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</si>
  <si>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</si>
  <si>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</si>
  <si>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</si>
  <si>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</si>
  <si>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</si>
  <si>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</si>
  <si>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</si>
  <si>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</si>
  <si>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</si>
  <si>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</si>
  <si>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</si>
  <si>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</si>
  <si>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</si>
  <si>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</si>
  <si>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</si>
  <si>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</si>
  <si>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</si>
  <si>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</si>
  <si>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</si>
  <si>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</si>
  <si>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</si>
  <si>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</si>
  <si>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</si>
  <si>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</si>
  <si>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</si>
  <si>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</si>
  <si>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</si>
  <si>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</si>
  <si>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</si>
  <si>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</si>
  <si>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</si>
  <si>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</si>
  <si>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</si>
  <si>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</si>
  <si>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</si>
  <si>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</si>
  <si>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</si>
  <si>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</si>
  <si>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</si>
  <si>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</si>
  <si>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</si>
  <si>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</si>
  <si>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</si>
  <si>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</si>
  <si>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</si>
  <si>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</si>
  <si>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</si>
  <si>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</si>
  <si>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</si>
  <si>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</si>
  <si>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</si>
  <si>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</si>
  <si>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</si>
  <si>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</si>
  <si>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</si>
  <si>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</si>
  <si>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</si>
  <si>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</si>
  <si>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</si>
  <si>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</si>
  <si>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</si>
  <si>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</si>
  <si>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</si>
  <si>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</si>
  <si>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</si>
  <si>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</si>
  <si>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</si>
  <si>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</si>
  <si>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</si>
  <si>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</si>
  <si>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</si>
  <si>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</si>
  <si>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</si>
  <si>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</si>
  <si>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</si>
  <si>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</si>
  <si>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</si>
  <si>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</si>
  <si>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</si>
  <si>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</si>
  <si>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</si>
  <si>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</si>
  <si>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</si>
  <si>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</si>
  <si>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</si>
  <si>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</si>
  <si>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</si>
  <si>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</si>
  <si>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</si>
  <si>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</si>
  <si>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</si>
  <si>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</si>
  <si>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</si>
  <si>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</si>
  <si>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</si>
  <si>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</si>
  <si>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</si>
  <si>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</si>
  <si>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</si>
  <si>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</si>
  <si>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</si>
  <si>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</si>
  <si>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</si>
  <si>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</si>
  <si>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</si>
  <si>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</si>
  <si>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</si>
  <si>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</si>
  <si>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</si>
  <si>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</si>
  <si>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</si>
  <si>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</si>
  <si>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</si>
  <si>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</si>
  <si>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</si>
  <si>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</si>
  <si>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</si>
  <si>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</si>
  <si>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</si>
  <si>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</si>
  <si>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</si>
  <si>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</si>
  <si>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</si>
  <si>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</si>
  <si>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</si>
  <si>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</si>
  <si>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</si>
  <si>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</si>
  <si>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</si>
  <si>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</si>
  <si>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</si>
  <si>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</si>
  <si>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</si>
  <si>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</si>
  <si>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</si>
  <si>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</si>
  <si>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</si>
  <si>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</si>
  <si>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</si>
  <si>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</si>
  <si>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</si>
  <si>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</si>
  <si>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</si>
  <si>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</si>
  <si>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</si>
  <si>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</si>
  <si>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</si>
  <si>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</si>
  <si>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</si>
  <si>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</si>
  <si>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</si>
  <si>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</si>
  <si>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</si>
  <si>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</si>
  <si>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</si>
  <si>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</si>
  <si>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</si>
  <si>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</si>
  <si>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</si>
  <si>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</si>
  <si>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</si>
  <si>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</si>
  <si>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</si>
  <si>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</si>
  <si>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</si>
  <si>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</si>
  <si>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</si>
  <si>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</si>
  <si>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</si>
  <si>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</si>
  <si>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</si>
  <si>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</si>
  <si>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</si>
  <si>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</si>
  <si>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</si>
  <si>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</si>
  <si>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</si>
  <si>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</si>
  <si>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</si>
  <si>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</si>
  <si>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</si>
  <si>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</si>
  <si>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</si>
  <si>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</si>
  <si>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</si>
  <si>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</si>
  <si>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</si>
  <si>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</si>
  <si>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</si>
  <si>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</si>
  <si>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</si>
  <si>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</si>
  <si>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</si>
  <si>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</si>
  <si>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</si>
  <si>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</si>
  <si>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</si>
  <si>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</si>
  <si>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</si>
  <si>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</si>
  <si>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</si>
  <si>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</si>
  <si>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</si>
  <si>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</si>
  <si>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</si>
  <si>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</si>
  <si>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</si>
  <si>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</si>
  <si>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</si>
  <si>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</si>
  <si>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</si>
  <si>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</si>
  <si>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</si>
  <si>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</si>
  <si>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</si>
  <si>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</si>
  <si>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</si>
  <si>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</si>
  <si>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</si>
  <si>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</si>
  <si>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</si>
  <si>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</si>
  <si>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</si>
  <si>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</si>
  <si>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</si>
  <si>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</si>
  <si>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</si>
  <si>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</si>
  <si>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</si>
  <si>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</si>
  <si>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</si>
  <si>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</si>
  <si>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</si>
  <si>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</si>
  <si>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</si>
  <si>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</si>
  <si>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</si>
  <si>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</si>
  <si>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</si>
  <si>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</si>
  <si>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</si>
  <si>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</si>
  <si>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</si>
  <si>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</si>
  <si>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</si>
  <si>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</si>
  <si>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</si>
  <si>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</si>
  <si>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</si>
  <si>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</si>
  <si>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</si>
  <si>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</si>
  <si>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</si>
  <si>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</si>
  <si>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</si>
  <si>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</si>
  <si>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</si>
  <si>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</si>
  <si>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</si>
  <si>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</si>
  <si>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</si>
  <si>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</si>
  <si>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</si>
  <si>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</si>
  <si>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</si>
  <si>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</si>
  <si>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</si>
  <si>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</si>
  <si>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</si>
  <si>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</si>
  <si>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</si>
  <si>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</si>
  <si>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</si>
  <si>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</si>
  <si>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</si>
  <si>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</si>
  <si>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</si>
  <si>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</si>
  <si>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</si>
  <si>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</si>
  <si>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</si>
  <si>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</si>
  <si>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</si>
  <si>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</si>
  <si>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</si>
  <si>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</si>
  <si>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</si>
  <si>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</si>
  <si>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</si>
  <si>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</si>
  <si>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</si>
  <si>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</si>
  <si>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</si>
  <si>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</si>
  <si>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</si>
  <si>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</si>
  <si>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</si>
  <si>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</si>
  <si>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</si>
  <si>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</si>
  <si>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</si>
  <si>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</si>
  <si>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</si>
  <si>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</si>
  <si>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</si>
  <si>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</si>
  <si>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</si>
  <si>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</si>
  <si>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</si>
  <si>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</si>
  <si>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</si>
  <si>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</si>
  <si>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</si>
  <si>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</si>
  <si>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</si>
  <si>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</si>
  <si>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</si>
  <si>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</si>
  <si>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</si>
  <si>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</si>
  <si>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</si>
  <si>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</si>
  <si>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</si>
  <si>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</si>
  <si>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</si>
  <si>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</si>
  <si>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</si>
  <si>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</si>
  <si>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</si>
  <si>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</si>
  <si>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</si>
  <si>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</si>
  <si>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</si>
  <si>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</si>
  <si>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</si>
  <si>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</si>
  <si>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</si>
  <si>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</si>
  <si>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</si>
  <si>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</si>
  <si>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</si>
  <si>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</si>
  <si>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</si>
  <si>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</si>
  <si>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</si>
  <si>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</si>
  <si>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</si>
  <si>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</si>
  <si>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</si>
  <si>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</si>
  <si>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</si>
  <si>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</si>
  <si>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</si>
  <si>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</si>
  <si>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</si>
  <si>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</si>
  <si>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</si>
  <si>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</si>
  <si>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</si>
  <si>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</si>
  <si>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</si>
  <si>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</si>
  <si>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</si>
  <si>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</si>
  <si>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</si>
  <si>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</si>
  <si>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</si>
  <si>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</si>
  <si>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</si>
  <si>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</si>
  <si>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</si>
  <si>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</si>
  <si>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</si>
  <si>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</si>
  <si>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</si>
  <si>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</si>
  <si>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</si>
  <si>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</si>
  <si>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</si>
  <si>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</si>
  <si>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</si>
  <si>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</si>
  <si>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</si>
  <si>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</si>
  <si>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</si>
  <si>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</si>
  <si>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</si>
  <si>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</si>
  <si>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</si>
  <si>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</si>
  <si>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</si>
  <si>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</si>
  <si>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</si>
  <si>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</si>
  <si>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</si>
  <si>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</si>
  <si>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</si>
  <si>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</si>
  <si>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</si>
  <si>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</si>
  <si>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</si>
  <si>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</si>
  <si>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</si>
  <si>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</si>
  <si>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</si>
  <si>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</si>
  <si>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</si>
  <si>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</si>
  <si>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</si>
  <si>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</si>
  <si>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</si>
  <si>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</si>
  <si>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</si>
  <si>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</si>
  <si>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</si>
  <si>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</si>
  <si>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</si>
  <si>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</si>
  <si>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</si>
  <si>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</si>
  <si>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</si>
  <si>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</si>
  <si>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</si>
  <si>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</si>
  <si>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</si>
  <si>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</si>
  <si>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</si>
  <si>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</si>
  <si>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</si>
  <si>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</si>
  <si>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</si>
  <si>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</si>
  <si>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</si>
  <si>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</si>
  <si>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</si>
  <si>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</si>
  <si>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</si>
  <si>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</si>
  <si>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</si>
  <si>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</si>
  <si>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</si>
  <si>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</si>
  <si>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</si>
  <si>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</si>
  <si>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</si>
  <si>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</si>
  <si>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</si>
  <si>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</si>
  <si>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</si>
  <si>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</si>
  <si>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</si>
  <si>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</si>
  <si>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</si>
  <si>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</si>
  <si>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</si>
  <si>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</si>
  <si>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</si>
  <si>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</si>
  <si>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</si>
  <si>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</si>
  <si>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</si>
  <si>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</si>
  <si>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</si>
  <si>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</si>
  <si>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</si>
  <si>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</si>
  <si>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</si>
  <si>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</si>
  <si>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</si>
  <si>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</si>
  <si>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</si>
  <si>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</si>
  <si>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</si>
  <si>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</si>
  <si>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</si>
  <si>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</si>
  <si>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</si>
  <si>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</si>
  <si>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</si>
  <si>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</si>
  <si>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</si>
  <si>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</si>
  <si>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</si>
  <si>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</si>
  <si>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</si>
  <si>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</si>
  <si>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</si>
  <si>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</si>
  <si>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</si>
  <si>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</si>
  <si>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</si>
  <si>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</si>
  <si>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</si>
  <si>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</si>
  <si>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</si>
  <si>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</si>
  <si>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</si>
  <si>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</si>
  <si>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</si>
  <si>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</si>
  <si>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</si>
  <si>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</si>
  <si>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</si>
  <si>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</si>
  <si>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</si>
  <si>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</si>
  <si>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</si>
  <si>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</si>
  <si>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</si>
  <si>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</si>
  <si>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</si>
  <si>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</si>
  <si>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</si>
  <si>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</si>
  <si>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</si>
  <si>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</si>
  <si>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</si>
  <si>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</si>
  <si>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</si>
  <si>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</si>
  <si>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</si>
  <si>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</si>
  <si>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</si>
  <si>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</si>
  <si>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</si>
  <si>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</si>
  <si>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</si>
  <si>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</si>
  <si>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</si>
  <si>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</si>
  <si>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</si>
  <si>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</si>
  <si>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</si>
  <si>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</si>
  <si>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</si>
  <si>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</si>
  <si>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</si>
  <si>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</si>
  <si>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</si>
  <si>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</si>
  <si>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</si>
  <si>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</si>
  <si>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</si>
  <si>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</si>
  <si>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</si>
  <si>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</si>
  <si>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</si>
  <si>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</si>
  <si>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</si>
  <si>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</si>
  <si>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</si>
  <si>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</si>
  <si>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</si>
  <si>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</si>
  <si>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</si>
  <si>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</si>
  <si>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</si>
  <si>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</si>
  <si>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</si>
  <si>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</si>
  <si>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</si>
  <si>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</si>
  <si>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</si>
  <si>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</si>
  <si>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</si>
  <si>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</si>
  <si>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</si>
  <si>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</si>
  <si>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</si>
  <si>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</si>
  <si>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</si>
  <si>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</si>
  <si>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</si>
  <si>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</si>
  <si>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</si>
  <si>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</si>
  <si>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</si>
  <si>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</si>
  <si>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</si>
  <si>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</si>
  <si>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</si>
  <si>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</si>
  <si>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</si>
  <si>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</si>
  <si>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</si>
  <si>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</si>
  <si>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</si>
  <si>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</si>
  <si>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</si>
  <si>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</si>
  <si>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</si>
  <si>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</si>
  <si>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</si>
  <si>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</si>
  <si>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</si>
  <si>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</si>
  <si>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</si>
  <si>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</si>
  <si>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</si>
  <si>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</si>
  <si>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</si>
  <si>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</si>
  <si>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</si>
  <si>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</si>
  <si>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</si>
  <si>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</si>
  <si>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</si>
  <si>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</si>
  <si>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</si>
  <si>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</si>
  <si>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</si>
  <si>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</si>
  <si>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</si>
  <si>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</si>
  <si>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</si>
  <si>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</si>
  <si>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</si>
  <si>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</si>
  <si>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</si>
  <si>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</si>
  <si>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</si>
  <si>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</si>
  <si>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</si>
  <si>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</si>
  <si>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</si>
  <si>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</si>
  <si>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</si>
  <si>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</si>
  <si>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</si>
  <si>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</si>
  <si>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</si>
  <si>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</si>
  <si>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</si>
  <si>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</si>
  <si>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</si>
  <si>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</si>
  <si>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</si>
  <si>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</si>
  <si>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</si>
  <si>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</si>
  <si>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</si>
  <si>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</si>
  <si>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</si>
  <si>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</si>
  <si>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</si>
  <si>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</si>
  <si>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</si>
  <si>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</si>
  <si>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</si>
  <si>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</si>
  <si>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</si>
  <si>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</si>
  <si>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</si>
  <si>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</si>
  <si>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</si>
  <si>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</si>
  <si>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</si>
  <si>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</si>
  <si>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</si>
  <si>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</si>
  <si>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</si>
  <si>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</si>
  <si>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</si>
  <si>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</si>
  <si>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</si>
  <si>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</si>
  <si>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</si>
  <si>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</si>
  <si>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</si>
  <si>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</si>
  <si>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</si>
  <si>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</si>
  <si>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</si>
  <si>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</si>
  <si>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</si>
  <si>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</si>
  <si>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</si>
  <si>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</si>
  <si>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</si>
  <si>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</si>
  <si>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</si>
  <si>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</si>
  <si>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</si>
  <si>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</si>
  <si>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</si>
  <si>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</si>
  <si>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</si>
  <si>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</si>
  <si>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</si>
  <si>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</si>
  <si>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</si>
  <si>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</si>
  <si>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</si>
  <si>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</si>
  <si>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</si>
  <si>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</si>
  <si>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</si>
  <si>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</si>
  <si>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</si>
  <si>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</si>
  <si>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</si>
  <si>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</si>
  <si>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</si>
  <si>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</si>
  <si>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</si>
  <si>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</si>
  <si>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</si>
  <si>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</si>
  <si>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</si>
  <si>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</si>
  <si>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</si>
  <si>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</si>
  <si>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</si>
  <si>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</si>
  <si>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</si>
  <si>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</si>
  <si>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</si>
  <si>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</si>
  <si>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</si>
  <si>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</si>
  <si>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</si>
  <si>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</si>
  <si>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</si>
  <si>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</si>
  <si>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</si>
  <si>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</si>
  <si>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</si>
  <si>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</si>
  <si>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</si>
  <si>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</si>
  <si>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</si>
  <si>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</si>
  <si>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</si>
  <si>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</si>
  <si>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</si>
  <si>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</si>
  <si>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</si>
  <si>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</si>
  <si>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</si>
  <si>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</si>
  <si>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</si>
  <si>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</si>
  <si>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</si>
  <si>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</si>
  <si>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</si>
  <si>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</si>
  <si>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</si>
  <si>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</si>
  <si>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</si>
  <si>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</si>
  <si>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</si>
  <si>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</si>
  <si>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</si>
  <si>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</si>
  <si>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</si>
  <si>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</si>
  <si>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</si>
  <si>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</si>
  <si>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</si>
  <si>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</si>
  <si>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</si>
  <si>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</si>
  <si>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</si>
  <si>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</si>
  <si>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</si>
  <si>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</si>
  <si>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</si>
  <si>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</si>
  <si>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</si>
  <si>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</si>
  <si>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</si>
  <si>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</si>
  <si>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</si>
  <si>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</si>
  <si>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</si>
  <si>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</si>
  <si>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</si>
  <si>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</si>
  <si>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</si>
  <si>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</si>
  <si>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</si>
  <si>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</si>
  <si>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</si>
  <si>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</si>
  <si>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</si>
  <si>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</si>
  <si>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</si>
  <si>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</si>
  <si>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</si>
  <si>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</si>
  <si>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</si>
  <si>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</si>
  <si>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</si>
  <si>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</si>
  <si>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</si>
  <si>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</si>
  <si>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</si>
  <si>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</si>
  <si>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</si>
  <si>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</si>
  <si>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</si>
  <si>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</si>
  <si>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</si>
  <si>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</si>
  <si>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</si>
  <si>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</si>
  <si>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</si>
  <si>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</si>
  <si>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</si>
  <si>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</si>
  <si>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</si>
  <si>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</si>
  <si>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</si>
  <si>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</si>
  <si>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</si>
  <si>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</si>
  <si>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</si>
  <si>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</si>
  <si>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</si>
  <si>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</si>
  <si>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</si>
  <si>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</si>
  <si>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</si>
  <si>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</si>
  <si>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</si>
  <si>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</si>
  <si>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</si>
  <si>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</si>
  <si>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</si>
  <si>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</si>
  <si>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</si>
  <si>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</si>
  <si>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</si>
  <si>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</si>
  <si>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</si>
  <si>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</si>
  <si>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</si>
  <si>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</si>
  <si>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</si>
  <si>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</si>
  <si>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</si>
  <si>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</si>
  <si>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</si>
  <si>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</si>
  <si>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</si>
  <si>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</si>
  <si>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</si>
  <si>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</si>
  <si>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</si>
  <si>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</si>
  <si>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</si>
  <si>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</si>
  <si>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</si>
  <si>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</si>
  <si>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</si>
  <si>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</si>
  <si>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</si>
  <si>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</si>
  <si>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</si>
  <si>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</si>
  <si>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</si>
  <si>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</si>
  <si>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</si>
  <si>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</si>
  <si>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</si>
  <si>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</si>
  <si>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</si>
  <si>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</si>
  <si>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</si>
  <si>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</si>
  <si>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</si>
  <si>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</si>
  <si>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</si>
  <si>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</si>
  <si>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</si>
  <si>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</si>
  <si>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</si>
  <si>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</si>
  <si>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</si>
  <si>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</si>
  <si>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</si>
  <si>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</si>
  <si>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</si>
  <si>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</si>
  <si>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</si>
  <si>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</si>
  <si>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</si>
  <si>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</si>
  <si>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</si>
  <si>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</si>
  <si>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</si>
  <si>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</si>
  <si>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</si>
  <si>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</si>
  <si>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</si>
  <si>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</si>
  <si>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</si>
  <si>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</si>
  <si>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</si>
  <si>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</si>
  <si>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</si>
  <si>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</si>
  <si>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</si>
  <si>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</si>
  <si>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</si>
  <si>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</si>
  <si>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</si>
  <si>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</si>
  <si>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</si>
  <si>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</si>
  <si>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</si>
  <si>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</si>
  <si>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</si>
  <si>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</si>
  <si>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</si>
  <si>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</si>
  <si>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</si>
  <si>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</si>
  <si>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</si>
  <si>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</si>
  <si>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</si>
  <si>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</si>
  <si>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</si>
  <si>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</si>
  <si>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</si>
  <si>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</si>
  <si>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</si>
  <si>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</si>
  <si>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</si>
  <si>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</si>
  <si>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</si>
  <si>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</si>
  <si>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</si>
  <si>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</si>
  <si>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</si>
  <si>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</si>
  <si>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</si>
  <si>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</si>
  <si>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</si>
  <si>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</si>
  <si>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</si>
  <si>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</si>
  <si>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</si>
  <si>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</si>
  <si>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</si>
  <si>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</si>
  <si>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</si>
  <si>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</si>
  <si>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</si>
  <si>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</si>
  <si>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</si>
  <si>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</si>
  <si>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</si>
  <si>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</si>
  <si>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</si>
  <si>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</si>
  <si>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</si>
  <si>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</si>
  <si>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</si>
  <si>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</si>
  <si>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</si>
  <si>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</si>
  <si>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</si>
  <si>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</si>
  <si>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</si>
  <si>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</si>
  <si>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</si>
  <si>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</si>
  <si>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</si>
  <si>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</si>
  <si>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</si>
  <si>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</si>
  <si>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</si>
  <si>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</si>
  <si>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</si>
  <si>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</si>
  <si>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</si>
  <si>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</si>
  <si>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</si>
  <si>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</si>
  <si>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</si>
  <si>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</si>
  <si>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</si>
  <si>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</si>
  <si>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</si>
  <si>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</si>
  <si>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</si>
  <si>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</si>
  <si>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</si>
  <si>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</si>
  <si>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</si>
  <si>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</si>
  <si>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</si>
  <si>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</si>
  <si>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</si>
  <si>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</si>
  <si>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</si>
  <si>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</si>
  <si>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</si>
  <si>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</si>
  <si>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</si>
  <si>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</si>
  <si>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</si>
  <si>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</si>
  <si>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</si>
  <si>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</si>
  <si>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</si>
  <si>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</si>
  <si>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</si>
  <si>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</si>
  <si>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</si>
  <si>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</si>
  <si>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</si>
  <si>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</si>
  <si>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</si>
  <si>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</si>
  <si>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</si>
  <si>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</si>
  <si>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</si>
  <si>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</si>
  <si>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</si>
  <si>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</si>
  <si>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</si>
  <si>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</si>
  <si>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</si>
  <si>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</si>
  <si>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</si>
  <si>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</si>
  <si>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</si>
  <si>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</si>
  <si>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</si>
  <si>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</si>
  <si>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</si>
  <si>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</si>
  <si>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</si>
  <si>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</si>
  <si>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</si>
  <si>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</si>
  <si>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</si>
  <si>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</si>
  <si>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</si>
  <si>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</si>
  <si>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</si>
  <si>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</si>
  <si>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</si>
  <si>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</si>
  <si>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</si>
  <si>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</si>
  <si>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</si>
  <si>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</si>
  <si>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</si>
  <si>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</si>
  <si>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</si>
  <si>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</si>
  <si>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</si>
  <si>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</si>
  <si>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</si>
  <si>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</si>
  <si>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</si>
  <si>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</si>
  <si>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</si>
  <si>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</si>
  <si>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</si>
  <si>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</si>
  <si>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</si>
  <si>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</si>
  <si>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</si>
  <si>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</si>
  <si>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</si>
  <si>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</si>
  <si>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</si>
  <si>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</si>
  <si>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</si>
  <si>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</si>
  <si>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</si>
  <si>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</si>
  <si>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</si>
  <si>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</si>
  <si>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</si>
  <si>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</si>
  <si>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</si>
  <si>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</si>
  <si>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</si>
  <si>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</si>
  <si>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</si>
  <si>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</si>
  <si>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</si>
  <si>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</si>
  <si>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</si>
  <si>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</si>
  <si>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</si>
  <si>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</si>
  <si>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</si>
  <si>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</si>
  <si>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</si>
  <si>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</si>
  <si>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</si>
  <si>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</si>
  <si>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</si>
  <si>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</si>
  <si>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</si>
  <si>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</si>
  <si>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</si>
  <si>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</si>
  <si>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</si>
  <si>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</si>
  <si>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</si>
  <si>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</si>
  <si>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</si>
  <si>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</si>
  <si>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</si>
  <si>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</si>
  <si>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</si>
  <si>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</si>
  <si>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</si>
  <si>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</si>
  <si>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</si>
  <si>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</si>
  <si>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</si>
  <si>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</si>
  <si>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</si>
  <si>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</si>
  <si>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</si>
  <si>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</si>
  <si>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</si>
  <si>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</si>
  <si>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</si>
  <si>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</si>
  <si>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</si>
  <si>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</si>
  <si>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</si>
  <si>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</si>
  <si>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</si>
  <si>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</si>
  <si>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</si>
  <si>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</si>
  <si>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</si>
  <si>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</si>
  <si>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</si>
  <si>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</si>
  <si>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</si>
  <si>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</si>
  <si>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</si>
  <si>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</si>
  <si>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</si>
  <si>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</si>
  <si>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</si>
  <si>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</si>
  <si>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</si>
  <si>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</si>
  <si>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</si>
  <si>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</si>
  <si>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</si>
  <si>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</si>
  <si>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</si>
  <si>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</si>
  <si>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</si>
  <si>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</si>
  <si>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</si>
  <si>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</si>
  <si>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</si>
  <si>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</si>
  <si>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</si>
  <si>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</si>
  <si>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</si>
  <si>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</si>
  <si>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</si>
  <si>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</si>
  <si>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</si>
  <si>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</si>
  <si>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</si>
  <si>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</si>
  <si>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</si>
  <si>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</si>
  <si>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</si>
  <si>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</si>
  <si>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</si>
  <si>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</si>
  <si>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</si>
  <si>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</si>
  <si>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</si>
  <si>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</si>
  <si>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</si>
  <si>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</si>
  <si>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</si>
  <si>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</si>
  <si>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</si>
  <si>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</si>
  <si>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</si>
  <si>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</si>
  <si>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</si>
  <si>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</si>
  <si>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</si>
  <si>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</si>
  <si>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</si>
  <si>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</si>
  <si>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</si>
  <si>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</si>
  <si>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</si>
  <si>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</si>
  <si>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</si>
  <si>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</si>
  <si>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</si>
  <si>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</si>
  <si>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</si>
  <si>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</si>
  <si>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</si>
  <si>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</si>
  <si>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</si>
  <si>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</si>
  <si>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</si>
  <si>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</si>
  <si>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</si>
  <si>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</si>
  <si>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</si>
  <si>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</si>
  <si>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</si>
  <si>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</si>
  <si>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</si>
  <si>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</si>
  <si>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</si>
  <si>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</si>
  <si>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</si>
  <si>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</si>
  <si>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</si>
  <si>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</si>
  <si>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</si>
  <si>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</si>
  <si>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</si>
  <si>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</si>
  <si>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</si>
  <si>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</si>
  <si>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</si>
  <si>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</si>
  <si>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</si>
  <si>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</si>
  <si>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</si>
  <si>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</si>
  <si>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</si>
  <si>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</si>
  <si>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</si>
  <si>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</si>
  <si>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</si>
  <si>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</si>
  <si>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</si>
  <si>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</si>
  <si>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</si>
  <si>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</si>
  <si>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</si>
  <si>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</si>
  <si>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</si>
  <si>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</si>
  <si>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</si>
  <si>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</si>
  <si>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</si>
  <si>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</si>
  <si>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</si>
  <si>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</si>
  <si>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</si>
  <si>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</si>
  <si>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</si>
  <si>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</si>
  <si>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</si>
  <si>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</si>
  <si>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</si>
  <si>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</si>
  <si>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</si>
  <si>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</si>
  <si>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</si>
  <si>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</si>
  <si>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</si>
  <si>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</si>
  <si>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</si>
  <si>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</si>
  <si>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</si>
  <si>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</si>
  <si>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</si>
  <si>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</si>
  <si>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</si>
  <si>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</si>
  <si>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</si>
  <si>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</si>
  <si>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</si>
  <si>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</si>
  <si>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</si>
  <si>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</si>
  <si>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</si>
  <si>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</si>
  <si>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</si>
  <si>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</si>
  <si>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</si>
  <si>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</si>
  <si>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</si>
  <si>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</si>
  <si>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</si>
  <si>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</si>
  <si>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</si>
  <si>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</si>
  <si>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</si>
  <si>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</si>
  <si>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</si>
  <si>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</si>
  <si>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</si>
  <si>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</si>
  <si>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</si>
  <si>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</si>
  <si>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</si>
  <si>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</si>
  <si>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</si>
  <si>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</si>
  <si>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</si>
  <si>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</si>
  <si>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</si>
  <si>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</si>
  <si>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</si>
  <si>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</si>
  <si>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</si>
  <si>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</si>
  <si>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</si>
  <si>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</si>
  <si>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</si>
  <si>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</si>
  <si>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</si>
  <si>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</si>
  <si>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</si>
  <si>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</si>
  <si>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</si>
  <si>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</si>
  <si>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</si>
  <si>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</si>
  <si>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</si>
  <si>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</si>
  <si>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</si>
  <si>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</si>
  <si>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</si>
  <si>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</si>
  <si>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</si>
  <si>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</si>
  <si>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</si>
  <si>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</si>
  <si>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</si>
  <si>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</si>
  <si>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</si>
  <si>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</si>
  <si>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</si>
  <si>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</si>
  <si>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</si>
  <si>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</si>
  <si>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</si>
  <si>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</si>
  <si>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</si>
  <si>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</si>
  <si>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</si>
  <si>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</si>
  <si>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</si>
  <si>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</si>
  <si>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</si>
  <si>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</si>
  <si>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</si>
  <si>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</si>
  <si>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</si>
  <si>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</si>
  <si>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</si>
  <si>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</si>
  <si>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</si>
  <si>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</si>
  <si>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</si>
  <si>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</si>
  <si>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</si>
  <si>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</si>
  <si>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</si>
  <si>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</si>
  <si>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</si>
  <si>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</si>
  <si>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</si>
  <si>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</si>
  <si>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</si>
  <si>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</si>
  <si>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</si>
  <si>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</si>
  <si>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</si>
  <si>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</si>
  <si>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</si>
  <si>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</si>
  <si>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</si>
  <si>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</si>
  <si>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</si>
  <si>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</si>
  <si>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</si>
  <si>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</si>
  <si>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</si>
  <si>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</si>
  <si>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</si>
  <si>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</si>
  <si>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</si>
  <si>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</si>
  <si>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</si>
  <si>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</si>
  <si>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</si>
  <si>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</si>
  <si>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</si>
  <si>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</si>
  <si>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</si>
  <si>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</si>
  <si>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</si>
  <si>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</si>
  <si>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</si>
  <si>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</si>
  <si>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</si>
  <si>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</si>
  <si>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</si>
  <si>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</si>
  <si>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</si>
  <si>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</si>
  <si>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</si>
  <si>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</si>
  <si>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</si>
  <si>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</si>
  <si>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</si>
  <si>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</si>
  <si>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</si>
  <si>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</si>
  <si>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</si>
  <si>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</si>
  <si>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</si>
  <si>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</si>
  <si>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</si>
  <si>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</si>
  <si>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</si>
  <si>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</si>
  <si>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</si>
  <si>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</si>
  <si>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</si>
  <si>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</si>
  <si>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</si>
  <si>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</si>
  <si>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</si>
  <si>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</si>
  <si>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</si>
  <si>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</si>
  <si>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</si>
  <si>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</si>
  <si>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</si>
  <si>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</si>
  <si>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</si>
  <si>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</si>
  <si>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</si>
  <si>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</si>
  <si>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</si>
  <si>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</si>
  <si>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</si>
  <si>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</si>
  <si>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</si>
  <si>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</si>
  <si>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</si>
  <si>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</si>
  <si>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</si>
  <si>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</si>
  <si>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</si>
  <si>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</si>
  <si>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</si>
  <si>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</si>
  <si>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</si>
  <si>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</si>
  <si>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</si>
  <si>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</si>
  <si>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</si>
  <si>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</si>
  <si>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</si>
  <si>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</si>
  <si>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</si>
  <si>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</si>
  <si>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</si>
  <si>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</si>
  <si>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</si>
  <si>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</si>
  <si>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</si>
  <si>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</si>
  <si>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</si>
  <si>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</si>
  <si>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</si>
  <si>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</si>
  <si>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</si>
  <si>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</si>
  <si>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</si>
  <si>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</si>
  <si>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</si>
  <si>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</si>
  <si>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</si>
  <si>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</si>
  <si>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</si>
  <si>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</si>
  <si>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</si>
  <si>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</si>
  <si>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</si>
  <si>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</si>
  <si>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</si>
  <si>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</si>
  <si>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</si>
  <si>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</si>
  <si>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</si>
  <si>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</si>
  <si>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</si>
  <si>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</si>
  <si>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</si>
  <si>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</si>
  <si>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</si>
  <si>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</si>
  <si>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</si>
  <si>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</si>
  <si>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</si>
  <si>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</si>
  <si>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</si>
  <si>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</si>
  <si>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</si>
  <si>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</si>
  <si>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</si>
  <si>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</si>
  <si>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</si>
  <si>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</si>
  <si>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</si>
  <si>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</si>
  <si>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</si>
  <si>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</si>
  <si>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</si>
  <si>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</si>
  <si>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</si>
  <si>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</si>
  <si>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</si>
  <si>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</si>
  <si>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</si>
  <si>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</si>
  <si>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</si>
  <si>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</si>
  <si>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</si>
  <si>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</si>
  <si>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</si>
  <si>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</si>
  <si>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</si>
  <si>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</si>
  <si>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</si>
  <si>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</si>
  <si>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</si>
  <si>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</si>
  <si>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</si>
  <si>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</si>
  <si>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</si>
  <si>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</si>
  <si>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</si>
  <si>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</si>
  <si>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</si>
  <si>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</si>
  <si>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</si>
  <si>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</si>
  <si>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</si>
  <si>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</si>
  <si>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</si>
  <si>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</si>
  <si>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</si>
  <si>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</si>
  <si>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</si>
  <si>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</si>
  <si>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</si>
  <si>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</si>
  <si>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</si>
  <si>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</si>
  <si>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</si>
  <si>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</si>
  <si>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</si>
  <si>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</si>
  <si>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</si>
  <si>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</si>
  <si>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</si>
  <si>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</si>
  <si>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</si>
  <si>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</si>
  <si>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</si>
  <si>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</si>
  <si>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</si>
  <si>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</si>
  <si>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</si>
  <si>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</si>
  <si>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</si>
  <si>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</si>
  <si>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</si>
  <si>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</si>
  <si>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</si>
  <si>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</si>
  <si>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</si>
  <si>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</si>
  <si>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</si>
  <si>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</si>
  <si>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</si>
  <si>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</si>
  <si>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</si>
  <si>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</si>
  <si>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</si>
  <si>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</si>
  <si>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</si>
  <si>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</si>
  <si>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</si>
  <si>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</si>
  <si>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</si>
  <si>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</si>
  <si>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</si>
  <si>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</si>
  <si>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</si>
  <si>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</si>
  <si>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</si>
  <si>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</si>
  <si>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</si>
  <si>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</si>
  <si>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</si>
  <si>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</si>
  <si>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</si>
  <si>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</si>
  <si>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</si>
  <si>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</si>
  <si>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</si>
  <si>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</si>
  <si>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</si>
  <si>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</si>
  <si>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</si>
  <si>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</si>
  <si>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</si>
  <si>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</si>
  <si>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</si>
  <si>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</si>
  <si>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</si>
  <si>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</si>
  <si>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</si>
  <si>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</si>
  <si>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</si>
  <si>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</si>
  <si>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</si>
  <si>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</si>
  <si>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</si>
  <si>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</si>
  <si>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</si>
  <si>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</si>
  <si>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</si>
  <si>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</si>
  <si>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</si>
  <si>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</si>
  <si>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</si>
  <si>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</si>
  <si>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</si>
  <si>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</si>
  <si>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</si>
  <si>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</si>
  <si>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</si>
  <si>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</si>
  <si>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</si>
  <si>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</si>
  <si>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</si>
  <si>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</si>
  <si>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</si>
  <si>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</si>
  <si>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</si>
  <si>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</si>
  <si>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</si>
  <si>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</si>
  <si>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</si>
  <si>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</si>
  <si>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</si>
  <si>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</si>
  <si>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</si>
  <si>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</si>
  <si>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</si>
  <si>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</si>
  <si>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</si>
  <si>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</si>
  <si>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</si>
  <si>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</si>
  <si>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</si>
  <si>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</si>
  <si>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</si>
  <si>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</si>
  <si>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</si>
  <si>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</si>
  <si>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</si>
  <si>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</si>
  <si>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</si>
  <si>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</si>
  <si>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</si>
  <si>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</si>
  <si>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</si>
  <si>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</si>
  <si>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</si>
  <si>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</si>
  <si>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</si>
  <si>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</si>
  <si>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</si>
  <si>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</si>
  <si>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</si>
  <si>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</si>
  <si>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</si>
  <si>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</si>
  <si>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</si>
  <si>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</si>
  <si>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</si>
  <si>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</si>
  <si>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</si>
  <si>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</si>
  <si>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</si>
  <si>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</si>
  <si>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</si>
  <si>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</si>
  <si>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</si>
  <si>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</si>
  <si>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</si>
  <si>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</si>
  <si>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</si>
  <si>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</si>
  <si>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</si>
  <si>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</si>
  <si>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</si>
  <si>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</si>
  <si>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</si>
  <si>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</si>
  <si>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</si>
  <si>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</si>
  <si>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</si>
  <si>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</si>
  <si>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</si>
  <si>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</si>
  <si>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</si>
  <si>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</si>
  <si>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</si>
  <si>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</si>
  <si>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</si>
  <si>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</si>
  <si>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</si>
  <si>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</si>
  <si>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</si>
  <si>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</si>
  <si>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</si>
  <si>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</si>
  <si>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</si>
  <si>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</si>
  <si>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</si>
  <si>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</si>
  <si>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</si>
  <si>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</si>
  <si>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</si>
  <si>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</si>
  <si>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</si>
  <si>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</si>
  <si>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</si>
  <si>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</si>
  <si>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</si>
  <si>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</si>
  <si>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</si>
  <si>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</si>
  <si>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</si>
  <si>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</si>
  <si>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</si>
  <si>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</si>
  <si>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</si>
  <si>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</si>
  <si>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</si>
  <si>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</si>
  <si>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</si>
  <si>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</si>
  <si>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</si>
  <si>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</si>
  <si>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</si>
  <si>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</si>
  <si>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</si>
  <si>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</si>
  <si>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</si>
  <si>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</si>
  <si>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</si>
  <si>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</si>
  <si>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</si>
  <si>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</si>
  <si>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</si>
  <si>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</si>
  <si>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</si>
  <si>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</si>
  <si>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</si>
  <si>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</si>
  <si>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</si>
  <si>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</si>
  <si>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</si>
  <si>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</si>
  <si>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</si>
  <si>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</si>
  <si>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</si>
  <si>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</si>
  <si>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</si>
  <si>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</si>
  <si>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</si>
  <si>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</si>
  <si>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</si>
  <si>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</si>
  <si>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</si>
  <si>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</si>
  <si>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</si>
  <si>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</si>
  <si>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</si>
  <si>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</si>
  <si>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</si>
  <si>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</si>
  <si>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</si>
  <si>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</si>
  <si>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</si>
  <si>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</si>
  <si>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</si>
  <si>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</si>
  <si>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</si>
  <si>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</si>
  <si>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</si>
  <si>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</si>
  <si>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</si>
  <si>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</si>
  <si>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</si>
  <si>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</si>
  <si>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</si>
  <si>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</si>
  <si>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</si>
  <si>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</si>
  <si>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</si>
  <si>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</si>
  <si>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</si>
  <si>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</si>
  <si>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</si>
  <si>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</si>
  <si>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</si>
  <si>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</si>
  <si>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</si>
  <si>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</si>
  <si>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</si>
  <si>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</si>
  <si>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</si>
  <si>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</si>
  <si>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</si>
  <si>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</si>
  <si>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</si>
  <si>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</si>
  <si>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</si>
  <si>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</si>
  <si>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</si>
  <si>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</si>
  <si>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</si>
  <si>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</si>
  <si>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</si>
  <si>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</si>
  <si>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</si>
  <si>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</si>
  <si>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</si>
  <si>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</si>
  <si>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</si>
  <si>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</si>
  <si>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</si>
  <si>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</si>
  <si>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</si>
  <si>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</si>
  <si>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</si>
  <si>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</si>
  <si>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</si>
  <si>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</si>
  <si>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</si>
  <si>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</si>
  <si>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</si>
  <si>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</si>
  <si>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</si>
  <si>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</si>
  <si>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</si>
  <si>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</si>
  <si>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</si>
  <si>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</si>
  <si>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</si>
  <si>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</si>
  <si>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</si>
  <si>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</si>
  <si>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</si>
  <si>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</si>
  <si>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</si>
  <si>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</si>
  <si>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</si>
  <si>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</si>
  <si>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</si>
  <si>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</si>
  <si>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</si>
  <si>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</si>
  <si>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</si>
  <si>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</si>
  <si>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</si>
  <si>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</si>
  <si>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</si>
  <si>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</si>
  <si>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</si>
  <si>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</si>
  <si>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</si>
  <si>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</si>
  <si>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</si>
  <si>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</si>
  <si>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</si>
  <si>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</si>
  <si>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</si>
  <si>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</si>
  <si>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</si>
  <si>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</si>
  <si>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</si>
  <si>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</si>
  <si>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</si>
  <si>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</si>
  <si>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</si>
  <si>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</si>
  <si>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</si>
  <si>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</si>
  <si>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</si>
  <si>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</si>
  <si>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</si>
  <si>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</si>
  <si>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</si>
  <si>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</si>
  <si>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</si>
  <si>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</si>
  <si>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</si>
  <si>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</si>
  <si>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</si>
  <si>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</si>
  <si>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</si>
  <si>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</si>
  <si>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</si>
  <si>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</si>
  <si>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</si>
  <si>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</si>
  <si>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</si>
  <si>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</si>
  <si>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</si>
  <si>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</si>
  <si>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</si>
  <si>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</si>
  <si>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</si>
  <si>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</si>
  <si>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</si>
  <si>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</si>
  <si>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</si>
  <si>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</si>
  <si>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</si>
  <si>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</si>
  <si>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</si>
  <si>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</si>
  <si>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</si>
  <si>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</si>
  <si>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</si>
  <si>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</si>
  <si>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</si>
  <si>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</si>
  <si>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</si>
  <si>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</si>
  <si>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</si>
  <si>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</si>
  <si>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</si>
  <si>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</si>
  <si>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</si>
  <si>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</si>
  <si>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</si>
  <si>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</si>
  <si>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</si>
  <si>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</si>
  <si>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</si>
  <si>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</si>
  <si>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</si>
  <si>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</si>
  <si>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</si>
  <si>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</si>
  <si>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</si>
  <si>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</si>
  <si>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</si>
  <si>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</si>
  <si>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</si>
  <si>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</si>
  <si>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</si>
  <si>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</si>
  <si>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</si>
  <si>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</si>
  <si>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</si>
  <si>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</si>
  <si>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</si>
  <si>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</si>
  <si>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</si>
  <si>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</si>
  <si>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</si>
  <si>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</si>
  <si>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</si>
  <si>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</si>
  <si>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</si>
  <si>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</si>
  <si>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</si>
  <si>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</si>
  <si>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</si>
  <si>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</si>
  <si>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</si>
  <si>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</si>
  <si>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</si>
  <si>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</si>
  <si>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</si>
  <si>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</si>
  <si>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</si>
  <si>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</si>
  <si>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</si>
  <si>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</si>
  <si>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</si>
  <si>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</si>
  <si>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</si>
  <si>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</si>
  <si>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</si>
  <si>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</si>
  <si>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</si>
  <si>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</si>
  <si>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</si>
  <si>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</si>
  <si>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</si>
  <si>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</si>
  <si>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</si>
  <si>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</si>
  <si>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</si>
  <si>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</si>
  <si>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</si>
  <si>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</si>
  <si>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</si>
  <si>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</si>
  <si>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</si>
  <si>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</si>
  <si>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</si>
  <si>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</si>
  <si>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</si>
  <si>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</si>
  <si>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</si>
  <si>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</si>
  <si>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</si>
  <si>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</si>
  <si>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</si>
  <si>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</si>
  <si>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</si>
  <si>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</si>
  <si>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</si>
  <si>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</si>
  <si>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</si>
  <si>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</si>
  <si>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</si>
  <si>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</si>
  <si>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</si>
  <si>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</si>
  <si>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</si>
  <si>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</si>
  <si>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</si>
  <si>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</si>
  <si>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</si>
  <si>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</si>
  <si>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</si>
  <si>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</si>
  <si>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</si>
  <si>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</si>
  <si>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</si>
  <si>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</si>
  <si>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</si>
  <si>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</si>
  <si>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</si>
  <si>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</si>
  <si>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</si>
  <si>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</si>
  <si>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</si>
  <si>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</si>
  <si>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</si>
  <si>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</si>
  <si>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</si>
  <si>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</si>
  <si>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</si>
  <si>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</si>
  <si>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</si>
  <si>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</si>
  <si>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</si>
  <si>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</si>
  <si>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</si>
  <si>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</si>
  <si>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</si>
  <si>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</si>
  <si>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</si>
  <si>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</si>
  <si>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</si>
  <si>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</si>
  <si>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</si>
  <si>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</si>
  <si>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</si>
  <si>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</si>
  <si>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</si>
  <si>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</si>
  <si>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</si>
  <si>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</si>
  <si>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</si>
  <si>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</si>
  <si>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</si>
  <si>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</si>
  <si>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</si>
  <si>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</si>
  <si>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</si>
  <si>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</si>
  <si>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</si>
  <si>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</si>
  <si>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</si>
  <si>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</si>
  <si>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</si>
  <si>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</si>
  <si>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</si>
  <si>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</si>
  <si>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</si>
  <si>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</si>
  <si>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</si>
  <si>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</si>
  <si>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</si>
  <si>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</si>
  <si>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</si>
  <si>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</si>
  <si>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</si>
  <si>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</si>
  <si>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</si>
  <si>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</si>
  <si>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</si>
  <si>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</si>
  <si>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</si>
  <si>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</si>
  <si>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</si>
  <si>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</si>
  <si>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</si>
  <si>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</si>
  <si>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</si>
  <si>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</si>
  <si>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</si>
  <si>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</si>
  <si>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</si>
  <si>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</si>
  <si>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</si>
  <si>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</si>
  <si>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</si>
  <si>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</si>
  <si>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</si>
  <si>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</si>
  <si>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</si>
  <si>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</si>
  <si>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</si>
  <si>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</si>
  <si>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</si>
  <si>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</si>
  <si>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</si>
  <si>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</si>
  <si>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</si>
  <si>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</si>
  <si>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</si>
  <si>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</si>
  <si>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</si>
  <si>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</si>
  <si>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</si>
  <si>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</si>
  <si>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</si>
  <si>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</si>
  <si>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</si>
  <si>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</si>
  <si>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</si>
  <si>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</si>
  <si>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</si>
  <si>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</si>
  <si>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</si>
  <si>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</si>
  <si>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</si>
  <si>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</si>
  <si>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</si>
  <si>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</si>
  <si>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</si>
  <si>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</si>
  <si>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</si>
  <si>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</si>
  <si>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</si>
  <si>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</si>
  <si>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</si>
  <si>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</si>
  <si>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</si>
  <si>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</si>
  <si>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</si>
  <si>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</si>
  <si>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</si>
  <si>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</si>
  <si>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</si>
  <si>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</si>
  <si>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</si>
  <si>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</si>
  <si>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</si>
  <si>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</si>
  <si>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</si>
  <si>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</si>
  <si>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</si>
  <si>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</si>
  <si>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</si>
  <si>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</si>
  <si>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</si>
  <si>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</si>
  <si>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</si>
  <si>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</si>
  <si>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</si>
  <si>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</si>
  <si>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</si>
  <si>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</si>
  <si>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</si>
  <si>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</si>
  <si>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</si>
  <si>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</si>
  <si>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</si>
  <si>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</si>
  <si>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</si>
  <si>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</si>
  <si>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</si>
  <si>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</si>
  <si>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</si>
  <si>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</si>
  <si>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</si>
  <si>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</si>
  <si>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</si>
  <si>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</si>
  <si>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</si>
  <si>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</si>
  <si>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</si>
  <si>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</si>
  <si>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</si>
  <si>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</si>
  <si>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</si>
  <si>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</si>
  <si>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</si>
  <si>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</si>
  <si>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</si>
  <si>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</si>
  <si>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</si>
  <si>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</si>
  <si>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</si>
  <si>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</si>
  <si>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</si>
  <si>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</si>
  <si>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</si>
  <si>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</si>
  <si>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</si>
  <si>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</si>
  <si>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</si>
  <si>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</si>
  <si>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</si>
  <si>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</si>
  <si>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</si>
  <si>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</si>
  <si>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</si>
  <si>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</si>
  <si>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</si>
  <si>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</si>
  <si>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</si>
  <si>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</si>
  <si>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</si>
  <si>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</si>
  <si>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</si>
  <si>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</si>
  <si>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</si>
  <si>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</si>
  <si>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</si>
  <si>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</si>
  <si>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</si>
  <si>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</si>
  <si>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</si>
  <si>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</si>
  <si>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</si>
  <si>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</si>
  <si>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</si>
  <si>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</si>
  <si>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</si>
  <si>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</si>
  <si>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</si>
  <si>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</si>
  <si>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</si>
  <si>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</si>
  <si>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</si>
  <si>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</si>
  <si>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</si>
  <si>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</si>
  <si>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</si>
  <si>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</si>
  <si>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</si>
  <si>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</si>
  <si>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</si>
  <si>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</si>
  <si>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</si>
  <si>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</si>
  <si>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</si>
  <si>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</si>
  <si>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</si>
  <si>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</si>
  <si>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</si>
  <si>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</si>
  <si>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</si>
  <si>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</si>
  <si>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</si>
  <si>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</si>
  <si>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</si>
  <si>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</si>
  <si>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</si>
  <si>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</si>
  <si>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</si>
  <si>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</si>
  <si>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</si>
  <si>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</si>
  <si>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</si>
  <si>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</si>
  <si>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</si>
  <si>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</si>
  <si>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</si>
  <si>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</si>
  <si>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</si>
  <si>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</si>
  <si>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</si>
  <si>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</si>
  <si>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</si>
  <si>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</si>
  <si>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</si>
  <si>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</si>
  <si>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</si>
  <si>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</si>
  <si>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</si>
  <si>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</si>
  <si>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</si>
  <si>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</si>
  <si>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</si>
  <si>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</si>
  <si>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</si>
  <si>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</si>
  <si>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</si>
  <si>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</si>
  <si>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</si>
  <si>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</si>
  <si>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</si>
  <si>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</si>
  <si>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</si>
  <si>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</si>
  <si>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</si>
  <si>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</si>
  <si>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</si>
  <si>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</si>
  <si>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</si>
  <si>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</si>
  <si>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</si>
  <si>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</si>
  <si>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</si>
  <si>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</si>
  <si>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</si>
  <si>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</si>
  <si>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</si>
  <si>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</si>
  <si>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</si>
  <si>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</si>
  <si>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</si>
  <si>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</si>
  <si>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</si>
  <si>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</si>
  <si>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</si>
  <si>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</si>
  <si>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</si>
  <si>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</si>
  <si>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</si>
  <si>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</si>
  <si>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</si>
  <si>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</si>
  <si>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</si>
  <si>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</si>
  <si>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</si>
  <si>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</si>
  <si>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</si>
  <si>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</si>
  <si>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</si>
  <si>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</si>
  <si>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</si>
  <si>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</si>
  <si>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</si>
  <si>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</si>
  <si>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</si>
  <si>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</si>
  <si>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</si>
  <si>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</si>
  <si>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</si>
  <si>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</si>
  <si>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</si>
  <si>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</si>
  <si>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</si>
  <si>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</si>
  <si>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</si>
  <si>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</si>
  <si>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</si>
  <si>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</si>
  <si>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</si>
  <si>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</si>
  <si>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</si>
  <si>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</si>
  <si>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</si>
  <si>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</si>
  <si>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</si>
  <si>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</si>
  <si>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</si>
  <si>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</si>
  <si>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</si>
  <si>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</si>
  <si>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</si>
  <si>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</si>
  <si>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</si>
  <si>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</si>
  <si>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</si>
  <si>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</si>
  <si>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</si>
  <si>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</si>
  <si>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</si>
  <si>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</si>
  <si>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</si>
  <si>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</si>
  <si>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</si>
  <si>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</si>
  <si>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</si>
  <si>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</si>
  <si>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</si>
  <si>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</si>
  <si>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</si>
  <si>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</si>
  <si>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</si>
  <si>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</si>
  <si>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</si>
  <si>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</si>
  <si>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</si>
  <si>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</si>
  <si>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</si>
  <si>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</si>
  <si>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</si>
  <si>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</si>
  <si>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</si>
  <si>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</si>
  <si>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</si>
  <si>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</si>
  <si>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</si>
  <si>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</si>
  <si>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</si>
  <si>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</si>
  <si>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</si>
  <si>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</si>
  <si>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</si>
  <si>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</si>
  <si>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</si>
  <si>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</si>
  <si>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</si>
  <si>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</si>
  <si>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</si>
  <si>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</si>
  <si>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</si>
  <si>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</si>
  <si>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</si>
  <si>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</si>
  <si>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</si>
  <si>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</si>
  <si>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</si>
  <si>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</si>
  <si>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</si>
  <si>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</si>
  <si>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</si>
  <si>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</si>
  <si>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</si>
  <si>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</si>
  <si>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</si>
  <si>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</si>
  <si>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</si>
  <si>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</si>
  <si>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</si>
  <si>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</si>
  <si>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</si>
  <si>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</si>
  <si>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</si>
  <si>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</si>
  <si>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</si>
  <si>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</si>
  <si>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</si>
  <si>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</si>
  <si>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</si>
  <si>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</si>
  <si>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</si>
  <si>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</si>
  <si>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</si>
  <si>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</si>
  <si>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</si>
  <si>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</si>
  <si>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</si>
  <si>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</si>
  <si>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</si>
  <si>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</si>
  <si>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</si>
  <si>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</si>
  <si>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</si>
  <si>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</si>
  <si>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</si>
  <si>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</si>
  <si>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</si>
  <si>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</si>
  <si>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</si>
  <si>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</si>
  <si>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</si>
  <si>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</si>
  <si>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</si>
  <si>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</si>
  <si>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</si>
  <si>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</si>
  <si>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</si>
  <si>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</si>
  <si>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</si>
  <si>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</si>
  <si>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</si>
  <si>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</si>
  <si>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</si>
  <si>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</si>
  <si>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</si>
  <si>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</si>
  <si>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</si>
  <si>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</si>
  <si>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</si>
  <si>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</si>
  <si>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</si>
  <si>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</si>
  <si>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</si>
  <si>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</si>
  <si>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</si>
  <si>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</si>
  <si>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</si>
  <si>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</si>
  <si>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</si>
  <si>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</si>
  <si>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</si>
  <si>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</si>
  <si>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</si>
  <si>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</si>
  <si>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</si>
  <si>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</si>
  <si>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</si>
  <si>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</si>
  <si>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</si>
  <si>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</si>
  <si>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</si>
  <si>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</si>
  <si>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</si>
  <si>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</si>
  <si>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</si>
  <si>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</si>
  <si>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</si>
  <si>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</si>
  <si>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</si>
  <si>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</si>
  <si>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</si>
  <si>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</si>
  <si>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</si>
  <si>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</si>
  <si>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</si>
  <si>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</si>
  <si>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</si>
  <si>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</si>
  <si>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</si>
  <si>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</si>
  <si>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</si>
  <si>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</si>
  <si>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</si>
  <si>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</si>
  <si>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</si>
  <si>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</si>
  <si>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</si>
  <si>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</si>
  <si>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</si>
  <si>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</si>
  <si>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</si>
  <si>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</si>
  <si>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</si>
  <si>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</si>
  <si>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</si>
  <si>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</si>
  <si>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</si>
  <si>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</si>
  <si>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</si>
  <si>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</si>
  <si>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</si>
  <si>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</si>
  <si>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</si>
  <si>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</si>
  <si>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</si>
  <si>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</si>
  <si>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</si>
  <si>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</si>
  <si>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</si>
  <si>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</si>
  <si>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</si>
  <si>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</si>
  <si>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</si>
  <si>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</si>
  <si>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</si>
  <si>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</si>
  <si>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</si>
  <si>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</si>
  <si>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</si>
  <si>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</si>
  <si>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</si>
  <si>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</si>
  <si>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</si>
  <si>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</si>
  <si>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</si>
  <si>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</si>
  <si>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</si>
  <si>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</si>
  <si>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</si>
  <si>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</si>
  <si>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</si>
  <si>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</si>
  <si>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</si>
  <si>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</si>
  <si>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</si>
  <si>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</si>
  <si>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</si>
  <si>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</si>
  <si>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</si>
  <si>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</si>
  <si>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</si>
  <si>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</si>
  <si>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</si>
  <si>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</si>
  <si>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</si>
  <si>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</si>
  <si>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</si>
  <si>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</si>
  <si>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</si>
  <si>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</si>
  <si>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</si>
  <si>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</si>
  <si>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</si>
  <si>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</si>
  <si>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</si>
  <si>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</si>
  <si>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</si>
  <si>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</si>
  <si>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</si>
  <si>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</si>
  <si>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</si>
  <si>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</si>
  <si>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</si>
  <si>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</si>
  <si>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</si>
  <si>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</si>
  <si>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</si>
  <si>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</si>
  <si>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</si>
  <si>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</si>
  <si>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</si>
  <si>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</si>
  <si>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</si>
  <si>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</si>
  <si>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</si>
  <si>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</si>
  <si>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</si>
  <si>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</si>
  <si>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</si>
  <si>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</si>
  <si>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</si>
  <si>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</si>
  <si>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</si>
  <si>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</si>
  <si>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</si>
  <si>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</si>
  <si>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</si>
  <si>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</si>
  <si>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</si>
  <si>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</si>
  <si>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</si>
  <si>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</si>
  <si>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</si>
  <si>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</si>
  <si>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</si>
  <si>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</si>
  <si>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</si>
  <si>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</si>
  <si>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</si>
  <si>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</si>
  <si>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</si>
  <si>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</si>
  <si>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</si>
  <si>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</si>
  <si>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</si>
  <si>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</si>
  <si>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</si>
  <si>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</si>
  <si>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</si>
  <si>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</si>
  <si>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</si>
  <si>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</si>
  <si>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</si>
  <si>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</si>
  <si>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</si>
  <si>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</si>
  <si>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</si>
  <si>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</si>
  <si>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</si>
  <si>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</si>
  <si>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</si>
  <si>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</si>
  <si>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</si>
  <si>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</si>
  <si>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</si>
  <si>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</si>
  <si>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</si>
  <si>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</si>
  <si>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</si>
  <si>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</si>
  <si>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</si>
  <si>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</si>
  <si>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</si>
  <si>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</si>
  <si>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</si>
  <si>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</si>
  <si>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</si>
  <si>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</si>
  <si>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</si>
  <si>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</si>
  <si>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</si>
  <si>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</si>
  <si>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</si>
  <si>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</si>
  <si>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</si>
  <si>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</si>
  <si>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</si>
  <si>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</si>
  <si>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</si>
  <si>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</si>
  <si>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</si>
  <si>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</si>
  <si>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</si>
  <si>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</si>
  <si>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</si>
  <si>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</si>
  <si>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</si>
  <si>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</si>
  <si>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</si>
  <si>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</si>
  <si>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</si>
  <si>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</si>
  <si>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</si>
  <si>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</si>
  <si>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</si>
  <si>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</si>
  <si>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</si>
  <si>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</si>
  <si>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</si>
  <si>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</si>
  <si>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</si>
  <si>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</si>
  <si>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</si>
  <si>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</si>
  <si>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</si>
  <si>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</si>
  <si>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</si>
  <si>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</si>
  <si>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</si>
  <si>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</si>
  <si>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</si>
  <si>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</si>
  <si>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</si>
  <si>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</si>
  <si>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</si>
  <si>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</si>
  <si>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</si>
  <si>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</si>
  <si>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</si>
  <si>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</si>
  <si>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</si>
  <si>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</si>
  <si>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</si>
  <si>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</si>
  <si>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</si>
  <si>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</si>
  <si>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</si>
  <si>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</si>
  <si>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</si>
  <si>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</si>
  <si>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</si>
  <si>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</si>
  <si>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</si>
  <si>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</si>
  <si>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</si>
  <si>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</si>
  <si>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</si>
  <si>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</si>
  <si>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</si>
  <si>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</si>
  <si>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</si>
  <si>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</si>
  <si>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</si>
  <si>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</si>
  <si>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</si>
  <si>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</si>
  <si>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</si>
  <si>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</si>
  <si>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</si>
  <si>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</si>
  <si>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</si>
  <si>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</si>
  <si>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</si>
  <si>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</si>
  <si>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</si>
  <si>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</si>
  <si>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</si>
  <si>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</si>
  <si>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</si>
  <si>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</si>
  <si>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</si>
  <si>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</si>
  <si>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</si>
  <si>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</si>
  <si>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</si>
  <si>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</si>
  <si>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</si>
  <si>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</si>
  <si>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</si>
  <si>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</si>
  <si>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</si>
  <si>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</si>
  <si>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</si>
  <si>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</si>
  <si>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</si>
  <si>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</si>
  <si>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</si>
  <si>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</si>
  <si>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</si>
  <si>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</si>
  <si>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</si>
  <si>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</si>
  <si>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</si>
  <si>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</si>
  <si>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</si>
  <si>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</si>
  <si>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</si>
  <si>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</si>
  <si>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</si>
  <si>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</si>
  <si>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</si>
  <si>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</si>
  <si>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</si>
  <si>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</si>
  <si>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</si>
  <si>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</si>
  <si>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</si>
  <si>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</si>
  <si>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</si>
  <si>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</si>
  <si>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</si>
  <si>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</si>
  <si>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</si>
  <si>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</si>
  <si>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</si>
  <si>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</si>
  <si>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</si>
  <si>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</si>
  <si>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</si>
  <si>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</si>
  <si>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</si>
  <si>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</si>
  <si>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</si>
  <si>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</si>
  <si>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</si>
  <si>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</si>
  <si>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</si>
  <si>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</si>
  <si>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</si>
  <si>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</si>
  <si>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</si>
  <si>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</si>
  <si>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</si>
  <si>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</si>
  <si>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</si>
  <si>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</si>
  <si>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</si>
  <si>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</si>
  <si>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</si>
  <si>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</si>
  <si>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</si>
  <si>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</si>
  <si>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</si>
  <si>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</si>
  <si>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</si>
  <si>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</si>
  <si>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</si>
  <si>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</si>
  <si>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</si>
  <si>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</si>
  <si>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</si>
  <si>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</si>
  <si>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</si>
  <si>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</si>
  <si>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</si>
  <si>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</si>
  <si>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</si>
  <si>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</si>
  <si>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</si>
  <si>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</si>
  <si>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</si>
  <si>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</si>
  <si>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</si>
  <si>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</si>
  <si>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</si>
  <si>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</si>
  <si>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</si>
  <si>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</si>
  <si>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</si>
  <si>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</si>
  <si>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</si>
  <si>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</si>
  <si>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</si>
  <si>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</si>
  <si>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</si>
  <si>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</si>
  <si>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</si>
  <si>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</si>
  <si>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</si>
  <si>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</si>
  <si>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</si>
  <si>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</si>
  <si>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</si>
  <si>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</si>
  <si>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</si>
  <si>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</si>
  <si>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</si>
  <si>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</si>
  <si>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</si>
  <si>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</si>
  <si>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</si>
  <si>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</si>
  <si>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</si>
  <si>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</si>
  <si>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</si>
  <si>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</si>
  <si>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</si>
  <si>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</si>
  <si>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</si>
  <si>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</si>
  <si>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</si>
  <si>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</si>
  <si>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</si>
  <si>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</si>
  <si>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</si>
  <si>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</si>
  <si>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</si>
  <si>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</si>
  <si>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</si>
  <si>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</si>
  <si>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</si>
  <si>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</si>
  <si>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</si>
  <si>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</si>
  <si>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</si>
  <si>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</si>
  <si>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</si>
  <si>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</si>
  <si>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</si>
  <si>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</si>
  <si>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</si>
  <si>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</si>
  <si>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</si>
  <si>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</si>
  <si>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</si>
  <si>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</si>
  <si>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</si>
  <si>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</si>
  <si>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</si>
  <si>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</si>
  <si>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</si>
  <si>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</si>
  <si>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</si>
  <si>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</si>
  <si>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</si>
  <si>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</si>
  <si>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</si>
  <si>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</si>
  <si>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</si>
  <si>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</si>
  <si>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</si>
  <si>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</si>
  <si>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</si>
  <si>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</si>
  <si>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</si>
  <si>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</si>
  <si>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</si>
  <si>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</si>
  <si>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</si>
  <si>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</si>
  <si>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</si>
  <si>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</si>
  <si>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</si>
  <si>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</si>
  <si>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</si>
  <si>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</si>
  <si>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</si>
  <si>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</si>
  <si>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</si>
  <si>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</si>
  <si>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</si>
  <si>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</si>
  <si>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</si>
  <si>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</si>
  <si>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</si>
  <si>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</si>
  <si>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</si>
  <si>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</si>
  <si>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</si>
  <si>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</si>
  <si>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</si>
  <si>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</si>
  <si>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</si>
  <si>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</si>
  <si>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</si>
  <si>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</si>
  <si>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</si>
  <si>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</si>
  <si>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</si>
  <si>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</si>
  <si>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</si>
  <si>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</si>
  <si>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</si>
  <si>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</si>
  <si>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</si>
  <si>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</si>
  <si>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</si>
  <si>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</si>
  <si>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</si>
  <si>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</si>
  <si>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</si>
  <si>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</si>
  <si>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</si>
  <si>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</si>
  <si>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</si>
  <si>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</si>
  <si>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</si>
  <si>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</si>
  <si>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</si>
  <si>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</si>
  <si>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</si>
  <si>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</si>
  <si>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</si>
  <si>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</si>
  <si>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</si>
  <si>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</si>
  <si>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</si>
  <si>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</si>
  <si>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</si>
  <si>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</si>
  <si>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</si>
  <si>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</si>
  <si>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</si>
  <si>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</si>
  <si>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</si>
  <si>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</si>
  <si>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</si>
  <si>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</si>
  <si>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</si>
  <si>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</si>
  <si>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</si>
  <si>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</si>
  <si>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</si>
  <si>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</si>
  <si>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</si>
  <si>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</si>
  <si>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</si>
  <si>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</si>
  <si>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</si>
  <si>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</si>
  <si>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</si>
  <si>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</si>
  <si>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</si>
  <si>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</si>
  <si>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</si>
  <si>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</si>
  <si>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</si>
  <si>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</si>
  <si>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</si>
  <si>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</si>
  <si>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</si>
  <si>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</si>
  <si>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</si>
  <si>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</si>
  <si>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</si>
  <si>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</si>
  <si>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</si>
  <si>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</si>
  <si>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</si>
  <si>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</si>
  <si>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</si>
  <si>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</si>
  <si>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</si>
  <si>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</si>
  <si>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</si>
  <si>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</si>
  <si>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</si>
  <si>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</si>
  <si>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</si>
  <si>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</si>
  <si>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</si>
  <si>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</si>
  <si>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</si>
  <si>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</si>
  <si>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</si>
  <si>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</si>
  <si>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</si>
  <si>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</si>
  <si>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</si>
  <si>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</si>
  <si>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</si>
  <si>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</si>
  <si>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</si>
  <si>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</si>
  <si>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</si>
  <si>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</si>
  <si>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</si>
  <si>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</si>
  <si>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</si>
  <si>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</si>
  <si>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</si>
  <si>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</si>
  <si>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</si>
  <si>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</si>
  <si>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</si>
  <si>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</si>
  <si>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</si>
  <si>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</si>
  <si>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</si>
  <si>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</si>
  <si>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</si>
  <si>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</si>
  <si>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</si>
  <si>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</si>
  <si>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</si>
  <si>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</si>
  <si>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</si>
  <si>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</si>
  <si>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</si>
  <si>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</si>
  <si>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</si>
  <si>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</si>
  <si>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</si>
  <si>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</si>
  <si>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</si>
  <si>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</si>
  <si>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</si>
  <si>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</si>
  <si>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</si>
  <si>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</si>
  <si>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</si>
  <si>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</si>
  <si>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</si>
  <si>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</si>
  <si>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</si>
  <si>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</si>
  <si>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</si>
  <si>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</si>
  <si>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</si>
  <si>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</si>
  <si>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</si>
  <si>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</si>
  <si>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</si>
  <si>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</si>
  <si>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</si>
  <si>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</si>
  <si>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</si>
  <si>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</si>
  <si>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</si>
  <si>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</si>
  <si>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</si>
  <si>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</si>
  <si>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</si>
  <si>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</si>
  <si>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</si>
  <si>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</si>
  <si>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</si>
  <si>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</si>
  <si>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</si>
  <si>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</si>
  <si>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</si>
  <si>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</si>
  <si>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</si>
  <si>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</si>
  <si>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</si>
  <si>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</si>
  <si>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</si>
  <si>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</si>
  <si>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</si>
  <si>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</si>
  <si>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</si>
  <si>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</si>
  <si>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</si>
  <si>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</si>
  <si>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</si>
  <si>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</si>
  <si>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</si>
  <si>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</si>
  <si>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</si>
  <si>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</si>
  <si>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</si>
  <si>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</si>
  <si>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</si>
  <si>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</si>
  <si>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</si>
  <si>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</si>
  <si>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</si>
  <si>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</si>
  <si>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</si>
  <si>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</si>
  <si>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</si>
  <si>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</si>
  <si>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</si>
  <si>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</si>
  <si>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</si>
  <si>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</si>
  <si>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</si>
  <si>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</si>
  <si>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</si>
  <si>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</si>
  <si>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</si>
  <si>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</si>
  <si>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</si>
  <si>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</si>
  <si>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</si>
  <si>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</si>
  <si>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</si>
  <si>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</si>
  <si>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</si>
  <si>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</si>
  <si>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</si>
  <si>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</si>
  <si>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</si>
  <si>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</si>
  <si>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</si>
  <si>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</si>
  <si>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</si>
  <si>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</si>
  <si>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</si>
  <si>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</si>
  <si>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</si>
  <si>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</si>
  <si>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</si>
  <si>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</si>
  <si>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</si>
  <si>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</si>
  <si>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</si>
  <si>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</si>
  <si>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</si>
  <si>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</si>
  <si>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</si>
  <si>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</si>
  <si>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</si>
  <si>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</si>
  <si>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</si>
  <si>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</si>
  <si>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</si>
  <si>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</si>
  <si>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</si>
  <si>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</si>
  <si>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</si>
  <si>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</si>
  <si>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</si>
  <si>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</si>
  <si>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</si>
  <si>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</si>
  <si>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</si>
  <si>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</si>
  <si>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</si>
  <si>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</si>
  <si>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</si>
  <si>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</si>
  <si>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</si>
  <si>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</si>
  <si>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</si>
  <si>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</si>
  <si>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</si>
  <si>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</si>
  <si>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</si>
  <si>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</si>
  <si>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</si>
  <si>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</si>
  <si>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</si>
  <si>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</si>
  <si>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</si>
  <si>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</si>
  <si>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</si>
  <si>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</si>
  <si>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</si>
  <si>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</si>
  <si>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</si>
  <si>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</si>
  <si>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</si>
  <si>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</si>
  <si>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</si>
  <si>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</si>
  <si>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</si>
  <si>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</si>
  <si>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</si>
  <si>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</si>
  <si>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</si>
  <si>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</si>
  <si>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</si>
  <si>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</si>
  <si>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</si>
  <si>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</si>
  <si>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</si>
  <si>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</si>
  <si>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</si>
  <si>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</si>
  <si>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</si>
  <si>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</si>
  <si>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</si>
  <si>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</si>
  <si>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</si>
  <si>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</si>
  <si>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</si>
  <si>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</si>
  <si>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</si>
  <si>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</si>
  <si>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</si>
  <si>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</si>
  <si>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</si>
  <si>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</si>
  <si>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</si>
  <si>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</si>
  <si>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</si>
  <si>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</si>
  <si>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</si>
  <si>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</si>
  <si>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</si>
  <si>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</si>
  <si>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</si>
  <si>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</si>
  <si>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</si>
  <si>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</si>
  <si>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</si>
  <si>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</si>
  <si>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</si>
  <si>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</si>
  <si>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</si>
  <si>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</si>
  <si>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</si>
  <si>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</si>
  <si>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</si>
  <si>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</si>
  <si>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</si>
  <si>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</si>
  <si>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</si>
  <si>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</si>
  <si>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</si>
  <si>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</si>
  <si>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</si>
  <si>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</si>
  <si>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</si>
  <si>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</si>
  <si>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</si>
  <si>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</si>
  <si>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</si>
  <si>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</si>
  <si>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</si>
  <si>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</si>
  <si>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</si>
  <si>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</si>
  <si>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</si>
  <si>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</si>
  <si>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</si>
  <si>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</si>
  <si>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</si>
  <si>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</si>
  <si>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</si>
  <si>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</si>
  <si>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</si>
  <si>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</si>
  <si>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</si>
  <si>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</si>
  <si>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</si>
  <si>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</si>
  <si>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</si>
  <si>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</si>
  <si>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</si>
  <si>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</si>
  <si>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</si>
  <si>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</si>
  <si>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</si>
  <si>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</si>
  <si>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</si>
  <si>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</si>
  <si>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</si>
  <si>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</si>
  <si>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</si>
  <si>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</si>
  <si>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</si>
  <si>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</si>
  <si>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</si>
  <si>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</si>
  <si>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</si>
  <si>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</si>
  <si>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</si>
  <si>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</si>
  <si>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</si>
  <si>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</si>
  <si>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</si>
  <si>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</si>
  <si>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</si>
  <si>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</si>
  <si>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</si>
  <si>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</si>
  <si>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</si>
  <si>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</si>
  <si>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</si>
  <si>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</si>
  <si>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</si>
  <si>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</si>
  <si>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</si>
  <si>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</si>
  <si>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</si>
  <si>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</si>
  <si>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</si>
  <si>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</si>
  <si>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</si>
  <si>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</si>
  <si>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</si>
  <si>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</si>
  <si>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</si>
  <si>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</si>
  <si>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</si>
  <si>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</si>
  <si>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</si>
  <si>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</si>
  <si>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</si>
  <si>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</si>
  <si>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</si>
  <si>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</si>
  <si>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</si>
  <si>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</si>
  <si>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</si>
  <si>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</si>
  <si>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</si>
  <si>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</si>
  <si>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</si>
  <si>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</si>
  <si>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</si>
  <si>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</si>
  <si>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</si>
  <si>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</si>
  <si>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</si>
  <si>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</si>
  <si>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</si>
  <si>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</si>
  <si>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</si>
  <si>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</si>
  <si>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</si>
  <si>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</si>
  <si>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</si>
  <si>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</si>
  <si>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</si>
  <si>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</si>
  <si>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</si>
  <si>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</si>
  <si>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</si>
  <si>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</si>
  <si>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</si>
  <si>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</si>
  <si>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</si>
  <si>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</si>
  <si>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</si>
  <si>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</si>
  <si>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</si>
  <si>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</si>
  <si>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</si>
  <si>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</si>
  <si>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</si>
  <si>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</si>
  <si>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</si>
  <si>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</si>
  <si>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</si>
  <si>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</si>
  <si>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</si>
  <si>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</si>
  <si>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</si>
  <si>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</si>
  <si>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</si>
  <si>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</si>
  <si>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</si>
  <si>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</si>
  <si>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</si>
  <si>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</si>
  <si>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</si>
  <si>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</si>
  <si>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</si>
  <si>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</si>
  <si>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</si>
  <si>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</si>
  <si>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</si>
  <si>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</si>
  <si>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</si>
  <si>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</si>
  <si>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</si>
  <si>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</si>
  <si>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</si>
  <si>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</si>
  <si>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</si>
  <si>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</si>
  <si>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</si>
  <si>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</si>
  <si>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</si>
  <si>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</si>
  <si>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</si>
  <si>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</si>
  <si>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</si>
  <si>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</si>
  <si>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</si>
  <si>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</si>
  <si>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</si>
  <si>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</si>
  <si>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</si>
  <si>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</si>
  <si>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</si>
  <si>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</si>
  <si>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</si>
  <si>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</si>
  <si>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</si>
  <si>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</si>
  <si>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</si>
  <si>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</si>
  <si>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</si>
  <si>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</si>
  <si>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</si>
  <si>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</si>
  <si>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</si>
  <si>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</si>
  <si>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</si>
  <si>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</si>
  <si>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</si>
  <si>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</si>
  <si>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</si>
  <si>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</si>
  <si>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</si>
  <si>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</si>
  <si>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</si>
  <si>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</si>
  <si>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</si>
  <si>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</si>
  <si>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</si>
  <si>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</si>
  <si>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</si>
  <si>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</si>
  <si>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</si>
  <si>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</si>
  <si>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</si>
  <si>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</si>
  <si>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</si>
  <si>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</si>
  <si>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</si>
  <si>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</si>
  <si>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</si>
  <si>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</si>
  <si>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</si>
  <si>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</si>
  <si>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</si>
  <si>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</si>
  <si>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</si>
  <si>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</si>
  <si>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</si>
  <si>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</si>
  <si>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</si>
  <si>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</si>
  <si>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</si>
  <si>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</si>
  <si>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</si>
  <si>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</si>
  <si>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</si>
  <si>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</si>
  <si>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</si>
  <si>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</si>
  <si>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</si>
  <si>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</si>
  <si>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</si>
  <si>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</si>
  <si>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</si>
  <si>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</si>
  <si>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</si>
  <si>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</si>
  <si>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</si>
  <si>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</si>
  <si>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</si>
  <si>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</si>
  <si>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</si>
  <si>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</si>
  <si>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</si>
  <si>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</si>
  <si>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</si>
  <si>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</si>
  <si>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</si>
  <si>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</si>
  <si>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</si>
  <si>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</si>
  <si>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</si>
  <si>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</si>
  <si>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</si>
  <si>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</si>
  <si>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</si>
  <si>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</si>
  <si>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</si>
  <si>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</si>
  <si>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</si>
  <si>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</si>
  <si>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</si>
  <si>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</si>
  <si>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</si>
  <si>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</si>
  <si>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</si>
  <si>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</si>
  <si>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</si>
  <si>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</si>
  <si>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</si>
  <si>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</si>
  <si>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</si>
  <si>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</si>
  <si>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</si>
  <si>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</si>
  <si>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</si>
  <si>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</si>
  <si>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</si>
  <si>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</si>
  <si>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</si>
  <si>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</si>
  <si>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</si>
  <si>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</si>
  <si>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</si>
  <si>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</si>
  <si>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</si>
  <si>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</si>
  <si>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</si>
  <si>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</si>
  <si>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</si>
  <si>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</si>
  <si>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</si>
  <si>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</si>
  <si>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</si>
  <si>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</si>
  <si>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</si>
  <si>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</si>
  <si>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</si>
  <si>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</si>
  <si>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</si>
  <si>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</si>
  <si>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</si>
  <si>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</si>
  <si>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</si>
  <si>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</si>
  <si>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</si>
  <si>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</si>
  <si>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</si>
  <si>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</si>
  <si>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</si>
  <si>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</si>
  <si>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</si>
  <si>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</si>
  <si>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</si>
  <si>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</si>
  <si>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</si>
  <si>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</si>
  <si>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</si>
  <si>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</si>
  <si>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</si>
  <si>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</si>
  <si>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</si>
  <si>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</si>
  <si>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</si>
  <si>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</si>
  <si>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</si>
  <si>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</si>
  <si>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</si>
  <si>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</si>
  <si>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</si>
  <si>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</si>
  <si>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</si>
  <si>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</si>
  <si>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</si>
  <si>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</si>
  <si>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</si>
  <si>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</si>
  <si>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</si>
  <si>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</si>
  <si>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</si>
  <si>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</si>
  <si>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</si>
  <si>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</si>
  <si>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</si>
  <si>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</si>
  <si>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</si>
  <si>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</si>
  <si>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</si>
  <si>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</si>
  <si>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</si>
  <si>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</si>
  <si>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</si>
  <si>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</si>
  <si>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</si>
  <si>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</si>
  <si>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</si>
  <si>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</si>
  <si>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</si>
  <si>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</si>
  <si>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</si>
  <si>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</si>
  <si>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</si>
  <si>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</si>
  <si>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</si>
  <si>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</si>
  <si>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</si>
  <si>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</si>
  <si>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</si>
  <si>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</si>
  <si>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</si>
  <si>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</si>
  <si>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</si>
  <si>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</si>
  <si>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</si>
  <si>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</si>
  <si>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</si>
  <si>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</si>
  <si>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</si>
  <si>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</si>
  <si>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</si>
  <si>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</si>
  <si>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</si>
  <si>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</si>
  <si>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</si>
  <si>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</si>
  <si>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</si>
  <si>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</si>
  <si>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</si>
  <si>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</si>
  <si>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</si>
  <si>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</si>
  <si>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</si>
  <si>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</si>
  <si>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</si>
  <si>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</si>
  <si>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</si>
  <si>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</si>
  <si>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</si>
  <si>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</si>
  <si>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</si>
  <si>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</si>
  <si>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</si>
  <si>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</si>
  <si>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</si>
  <si>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</si>
  <si>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</si>
  <si>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</si>
  <si>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</si>
  <si>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</si>
  <si>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</si>
  <si>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</si>
  <si>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</si>
  <si>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</si>
  <si>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</si>
  <si>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</si>
  <si>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</si>
  <si>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</si>
  <si>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</si>
  <si>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</si>
  <si>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</si>
  <si>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</si>
  <si>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</si>
  <si>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</si>
  <si>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</si>
  <si>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</si>
  <si>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</si>
  <si>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</si>
  <si>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</si>
  <si>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</si>
  <si>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</si>
  <si>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</si>
  <si>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</si>
  <si>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</si>
  <si>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</si>
  <si>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</si>
  <si>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</si>
  <si>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</si>
  <si>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</si>
  <si>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</si>
  <si>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</si>
  <si>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</si>
  <si>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</si>
  <si>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</si>
  <si>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</si>
  <si>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</si>
  <si>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</si>
  <si>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</si>
  <si>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</si>
  <si>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</si>
  <si>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</si>
  <si>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</si>
  <si>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</si>
  <si>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</si>
  <si>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</si>
  <si>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</si>
  <si>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</si>
  <si>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</si>
  <si>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</si>
  <si>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</si>
  <si>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</si>
  <si>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</si>
  <si>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</si>
  <si>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</si>
  <si>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</si>
  <si>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</si>
  <si>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</si>
  <si>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</si>
  <si>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</si>
  <si>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</si>
  <si>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</si>
  <si>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</si>
  <si>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</si>
  <si>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</si>
  <si>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</si>
  <si>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</si>
  <si>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</si>
  <si>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</si>
  <si>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</si>
  <si>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</si>
  <si>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</si>
  <si>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</si>
  <si>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</si>
  <si>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</si>
  <si>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</si>
  <si>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</si>
  <si>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</si>
  <si>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</si>
  <si>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</si>
  <si>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</si>
  <si>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</si>
  <si>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</si>
  <si>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</si>
  <si>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</si>
  <si>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</si>
  <si>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</si>
  <si>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</si>
  <si>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</si>
  <si>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</si>
  <si>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</si>
  <si>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</si>
  <si>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</si>
  <si>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</si>
  <si>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</si>
  <si>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</si>
  <si>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</si>
  <si>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</si>
  <si>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</si>
  <si>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</si>
  <si>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</si>
  <si>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</si>
  <si>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</si>
  <si>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</si>
  <si>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</si>
  <si>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</si>
  <si>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</si>
  <si>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</si>
  <si>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</si>
  <si>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</si>
  <si>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</si>
  <si>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</si>
  <si>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</si>
  <si>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</si>
  <si>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</si>
  <si>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</si>
  <si>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</si>
  <si>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</si>
  <si>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</si>
  <si>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</si>
  <si>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</si>
  <si>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</si>
  <si>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</si>
  <si>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</si>
  <si>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</si>
  <si>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</si>
  <si>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</si>
  <si>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</si>
  <si>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</si>
  <si>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</si>
  <si>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</si>
  <si>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</si>
  <si>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</si>
  <si>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</si>
  <si>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</si>
  <si>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</si>
  <si>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</si>
  <si>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</si>
  <si>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</si>
  <si>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</si>
  <si>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</si>
  <si>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</si>
  <si>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</si>
  <si>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</si>
  <si>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</si>
  <si>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</si>
  <si>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</si>
  <si>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</si>
  <si>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</si>
  <si>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</si>
  <si>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</si>
  <si>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</si>
  <si>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</si>
  <si>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</si>
  <si>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</si>
  <si>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</si>
  <si>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</si>
  <si>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</si>
  <si>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</si>
  <si>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</si>
  <si>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</si>
  <si>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</si>
  <si>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</si>
  <si>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</si>
  <si>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</si>
  <si>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</si>
  <si>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</si>
  <si>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</si>
  <si>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</si>
  <si>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</si>
  <si>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</si>
  <si>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</si>
  <si>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</si>
  <si>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</si>
  <si>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</si>
  <si>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</si>
  <si>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</si>
  <si>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</si>
  <si>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</si>
  <si>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</si>
  <si>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</si>
  <si>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</si>
  <si>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</si>
  <si>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</si>
  <si>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</si>
  <si>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</si>
  <si>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</si>
  <si>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</si>
  <si>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</si>
  <si>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</si>
  <si>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</si>
  <si>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</si>
  <si>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</si>
  <si>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</si>
  <si>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</si>
  <si>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</si>
  <si>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</si>
  <si>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</si>
  <si>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</si>
  <si>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</si>
  <si>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</si>
  <si>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</si>
  <si>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</si>
  <si>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</si>
  <si>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</si>
  <si>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</si>
  <si>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</si>
  <si>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</si>
  <si>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</si>
  <si>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</si>
  <si>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</si>
  <si>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</si>
  <si>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</si>
  <si>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</si>
  <si>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</si>
  <si>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</si>
  <si>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</si>
  <si>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</si>
  <si>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</si>
  <si>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</si>
  <si>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</si>
  <si>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</si>
  <si>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</si>
  <si>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</si>
  <si>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</si>
  <si>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</si>
  <si>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</si>
  <si>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</si>
  <si>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</si>
  <si>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</si>
  <si>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</si>
  <si>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</si>
  <si>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</si>
  <si>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</si>
  <si>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</si>
  <si>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</si>
  <si>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</si>
  <si>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</si>
  <si>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</si>
  <si>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</si>
  <si>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</si>
  <si>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</si>
  <si>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</si>
  <si>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</si>
  <si>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</si>
  <si>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</si>
  <si>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</si>
  <si>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</si>
  <si>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</si>
  <si>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</si>
  <si>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</si>
  <si>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</si>
  <si>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</si>
  <si>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</si>
  <si>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</si>
  <si>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</si>
  <si>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</si>
  <si>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</si>
  <si>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</si>
  <si>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</si>
  <si>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</si>
  <si>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</si>
  <si>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</si>
  <si>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</si>
  <si>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</si>
  <si>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</si>
  <si>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</si>
  <si>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</si>
  <si>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</si>
  <si>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</si>
  <si>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</si>
  <si>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</si>
  <si>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</si>
  <si>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</si>
  <si>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</si>
  <si>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</si>
  <si>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</si>
  <si>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</si>
  <si>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</si>
  <si>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</si>
  <si>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</si>
  <si>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</si>
  <si>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</si>
  <si>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</si>
  <si>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</si>
  <si>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</si>
  <si>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</si>
  <si>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</si>
  <si>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</si>
  <si>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</si>
  <si>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</si>
  <si>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</si>
  <si>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</si>
  <si>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</si>
  <si>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</si>
  <si>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</si>
  <si>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</si>
  <si>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</si>
  <si>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</si>
  <si>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</si>
  <si>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</si>
  <si>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</si>
  <si>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</si>
  <si>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</si>
  <si>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</si>
  <si>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</si>
  <si>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</si>
  <si>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</si>
  <si>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</si>
  <si>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</si>
  <si>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</si>
  <si>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</si>
  <si>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</si>
  <si>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</si>
  <si>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</si>
  <si>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</si>
  <si>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</si>
  <si>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</si>
  <si>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</si>
  <si>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</si>
  <si>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</si>
  <si>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</si>
  <si>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</si>
  <si>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</si>
  <si>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</si>
  <si>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</si>
  <si>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</si>
  <si>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</si>
  <si>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</si>
  <si>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</si>
  <si>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</si>
  <si>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</si>
  <si>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</si>
  <si>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</si>
  <si>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</si>
  <si>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</si>
  <si>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</si>
  <si>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</si>
  <si>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</si>
  <si>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</si>
  <si>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</si>
  <si>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</si>
  <si>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</si>
  <si>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</si>
  <si>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</si>
  <si>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</si>
  <si>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</si>
  <si>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</si>
  <si>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</si>
  <si>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</si>
  <si>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</si>
  <si>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</si>
  <si>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</si>
  <si>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</si>
  <si>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</si>
  <si>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</si>
  <si>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</si>
  <si>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</si>
  <si>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</si>
  <si>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</si>
  <si>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</si>
  <si>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</si>
  <si>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</si>
  <si>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</si>
  <si>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</si>
  <si>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</si>
  <si>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</si>
  <si>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</si>
  <si>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</si>
  <si>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</si>
  <si>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</si>
  <si>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</si>
  <si>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</si>
  <si>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</si>
  <si>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</si>
  <si>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</si>
  <si>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</si>
  <si>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</si>
  <si>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</si>
  <si>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</si>
  <si>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</si>
  <si>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</si>
  <si>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</si>
  <si>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</si>
  <si>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</si>
  <si>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</si>
  <si>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</si>
  <si>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</si>
  <si>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</si>
  <si>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</si>
  <si>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</si>
  <si>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</si>
  <si>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</si>
  <si>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</si>
  <si>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</si>
  <si>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</si>
  <si>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</si>
  <si>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</si>
  <si>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</si>
  <si>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</si>
  <si>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</si>
  <si>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</si>
  <si>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</si>
  <si>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</si>
  <si>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</si>
  <si>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</si>
  <si>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</si>
  <si>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</si>
  <si>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</si>
  <si>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</si>
  <si>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</si>
  <si>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</si>
  <si>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</si>
  <si>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</si>
  <si>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</si>
  <si>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</si>
  <si>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</si>
  <si>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</si>
  <si>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</si>
  <si>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</si>
  <si>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</si>
  <si>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</si>
  <si>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</si>
  <si>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</si>
  <si>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</si>
  <si>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</si>
  <si>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</si>
  <si>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</si>
  <si>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</si>
  <si>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</si>
  <si>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</si>
  <si>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</si>
  <si>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</si>
  <si>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</si>
  <si>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</si>
  <si>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</si>
  <si>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</si>
  <si>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</si>
  <si>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</si>
  <si>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</si>
  <si>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</si>
  <si>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</si>
  <si>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</si>
  <si>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</si>
  <si>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</si>
  <si>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</si>
  <si>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</si>
  <si>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</si>
  <si>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</si>
  <si>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</si>
  <si>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</si>
  <si>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</si>
  <si>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</si>
  <si>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</si>
  <si>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</si>
  <si>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</si>
  <si>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</si>
  <si>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</si>
  <si>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</si>
  <si>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</si>
  <si>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</si>
  <si>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</si>
  <si>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</si>
  <si>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</si>
  <si>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</si>
  <si>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</si>
  <si>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</si>
  <si>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</si>
  <si>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</si>
  <si>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</si>
  <si>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</si>
  <si>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</si>
  <si>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</si>
  <si>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</si>
  <si>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</si>
  <si>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</si>
  <si>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</si>
  <si>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</si>
  <si>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</si>
  <si>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</si>
  <si>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</si>
  <si>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</si>
  <si>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</si>
  <si>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</si>
  <si>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</si>
  <si>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</si>
  <si>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</si>
  <si>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</si>
  <si>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</si>
  <si>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</si>
  <si>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</si>
  <si>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</si>
  <si>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</si>
  <si>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</si>
  <si>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</si>
  <si>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</si>
  <si>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</si>
  <si>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</si>
  <si>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</si>
  <si>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</si>
  <si>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</si>
  <si>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</si>
  <si>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</si>
  <si>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</si>
  <si>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</si>
  <si>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</si>
  <si>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</si>
  <si>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</si>
  <si>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</si>
  <si>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</si>
  <si>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</si>
  <si>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</si>
  <si>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</si>
  <si>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</si>
  <si>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</si>
  <si>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</si>
  <si>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</si>
  <si>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</si>
  <si>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</si>
  <si>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</si>
  <si>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</si>
  <si>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</si>
  <si>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</si>
  <si>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</si>
  <si>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</si>
  <si>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</si>
  <si>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</si>
  <si>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</si>
  <si>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</si>
  <si>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</si>
  <si>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</si>
  <si>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</si>
  <si>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</si>
  <si>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</si>
  <si>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</si>
  <si>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</si>
  <si>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</si>
  <si>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</si>
  <si>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</si>
  <si>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</si>
  <si>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</si>
  <si>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</si>
  <si>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</si>
  <si>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</si>
  <si>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</si>
  <si>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</si>
  <si>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</si>
  <si>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</si>
  <si>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</si>
  <si>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</si>
  <si>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</si>
  <si>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</si>
  <si>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</si>
  <si>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</si>
  <si>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</si>
  <si>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</si>
  <si>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</si>
  <si>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</si>
  <si>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</si>
  <si>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</si>
  <si>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</si>
  <si>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</si>
  <si>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</si>
  <si>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</si>
  <si>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</si>
  <si>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</si>
  <si>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</si>
  <si>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</si>
  <si>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</si>
  <si>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</si>
  <si>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</si>
  <si>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</si>
  <si>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</si>
  <si>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</si>
  <si>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</si>
  <si>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</si>
  <si>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</si>
  <si>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</si>
  <si>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</si>
  <si>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</si>
  <si>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</si>
  <si>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</si>
  <si>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</si>
  <si>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</si>
  <si>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</si>
  <si>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</si>
  <si>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</si>
  <si>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</si>
  <si>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</si>
  <si>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</si>
  <si>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</si>
  <si>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</si>
  <si>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</si>
  <si>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</si>
  <si>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</si>
  <si>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</si>
  <si>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</si>
  <si>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</si>
  <si>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</si>
  <si>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</si>
  <si>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</si>
  <si>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</si>
  <si>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</si>
  <si>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</si>
  <si>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</si>
  <si>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</si>
  <si>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</si>
  <si>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</si>
  <si>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</si>
  <si>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</si>
  <si>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</si>
  <si>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</si>
  <si>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</si>
  <si>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</si>
  <si>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</si>
  <si>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</si>
  <si>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</si>
  <si>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</si>
  <si>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</si>
  <si>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</si>
  <si>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</si>
  <si>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</si>
  <si>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</si>
  <si>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</si>
  <si>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</si>
  <si>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</si>
  <si>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</si>
  <si>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</si>
  <si>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</si>
  <si>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</si>
  <si>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</si>
  <si>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</si>
  <si>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</si>
  <si>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</si>
  <si>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</si>
  <si>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</si>
  <si>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</si>
  <si>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</si>
  <si>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</si>
  <si>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</si>
  <si>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</si>
  <si>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</si>
  <si>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</si>
  <si>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</si>
  <si>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</si>
  <si>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</si>
  <si>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</si>
  <si>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</si>
  <si>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</si>
  <si>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</si>
  <si>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</si>
  <si>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</si>
  <si>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</si>
  <si>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</si>
  <si>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</si>
  <si>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</si>
  <si>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</si>
  <si>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</si>
  <si>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</si>
  <si>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</si>
  <si>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</si>
  <si>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</si>
  <si>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</si>
  <si>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</si>
  <si>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</si>
  <si>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</si>
  <si>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</si>
  <si>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</si>
  <si>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</si>
  <si>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</si>
  <si>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</si>
  <si>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</si>
  <si>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</si>
  <si>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</si>
  <si>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</si>
  <si>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</si>
  <si>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</si>
  <si>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</si>
  <si>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</si>
  <si>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</si>
  <si>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</si>
  <si>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</si>
  <si>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</si>
  <si>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</si>
  <si>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</si>
  <si>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</si>
  <si>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</si>
  <si>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</si>
  <si>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</si>
  <si>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</si>
  <si>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</si>
  <si>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</si>
  <si>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</si>
  <si>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</si>
  <si>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</si>
  <si>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</si>
  <si>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</si>
  <si>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</si>
  <si>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</si>
  <si>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</si>
  <si>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</si>
  <si>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</si>
  <si>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</si>
  <si>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</si>
  <si>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</si>
  <si>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</si>
  <si>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</si>
  <si>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</si>
  <si>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</si>
  <si>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</si>
  <si>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</si>
  <si>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</si>
  <si>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</si>
  <si>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</si>
  <si>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</si>
  <si>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</si>
  <si>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</si>
  <si>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</si>
  <si>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</si>
  <si>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</si>
  <si>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</si>
  <si>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</si>
  <si>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</si>
  <si>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</si>
  <si>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</si>
  <si>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</si>
  <si>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</si>
  <si>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</si>
  <si>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</si>
  <si>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</si>
  <si>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</si>
  <si>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</si>
  <si>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</si>
  <si>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</si>
  <si>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</si>
  <si>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</si>
  <si>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</si>
  <si>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</si>
  <si>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</si>
  <si>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</si>
  <si>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</si>
  <si>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</si>
  <si>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</si>
  <si>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</si>
  <si>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</si>
  <si>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</si>
  <si>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</si>
  <si>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</si>
  <si>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</si>
  <si>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</si>
  <si>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</si>
  <si>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</si>
  <si>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</si>
  <si>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</si>
  <si>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</si>
  <si>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</si>
  <si>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</si>
  <si>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</si>
  <si>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</si>
  <si>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</si>
  <si>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</si>
  <si>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</si>
  <si>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</si>
  <si>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</si>
  <si>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</si>
  <si>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</si>
  <si>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</si>
  <si>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</si>
  <si>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</si>
  <si>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</si>
  <si>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</si>
  <si>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</si>
  <si>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</si>
  <si>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</si>
  <si>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</si>
  <si>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</si>
  <si>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</si>
  <si>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</si>
  <si>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</si>
  <si>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</si>
  <si>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</si>
  <si>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</si>
  <si>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</si>
  <si>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</si>
  <si>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</si>
  <si>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</si>
  <si>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</si>
  <si>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</si>
  <si>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</si>
  <si>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</si>
  <si>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</si>
  <si>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</si>
  <si>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</si>
  <si>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</si>
  <si>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</si>
  <si>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</si>
  <si>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</si>
  <si>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</si>
  <si>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</si>
  <si>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</si>
  <si>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</si>
  <si>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</si>
  <si>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</si>
  <si>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</si>
  <si>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</si>
  <si>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</si>
  <si>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</si>
  <si>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</si>
  <si>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</si>
  <si>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</si>
  <si>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</si>
  <si>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</si>
  <si>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</si>
  <si>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</si>
  <si>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</si>
  <si>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</si>
  <si>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</si>
  <si>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</si>
  <si>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</si>
  <si>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</si>
  <si>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</si>
  <si>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</si>
  <si>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</si>
  <si>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</si>
  <si>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</si>
  <si>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</si>
  <si>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</si>
  <si>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</si>
  <si>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</si>
  <si>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</si>
  <si>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</si>
  <si>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</si>
  <si>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</si>
  <si>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</si>
  <si>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</si>
  <si>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</si>
  <si>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</si>
  <si>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</si>
  <si>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</si>
  <si>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</si>
  <si>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</si>
  <si>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</si>
  <si>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</si>
  <si>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</si>
  <si>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</si>
  <si>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</si>
  <si>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</si>
  <si>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</si>
  <si>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</si>
  <si>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</si>
  <si>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</si>
  <si>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</si>
  <si>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</si>
  <si>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</si>
  <si>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</si>
  <si>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</si>
  <si>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</si>
  <si>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</si>
  <si>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</si>
  <si>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</si>
  <si>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</si>
  <si>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</si>
  <si>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</si>
  <si>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</si>
  <si>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</si>
  <si>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</si>
  <si>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</si>
  <si>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</si>
  <si>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</si>
  <si>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</si>
  <si>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</si>
  <si>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</si>
  <si>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</si>
  <si>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</si>
  <si>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</si>
  <si>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</si>
  <si>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</si>
  <si>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</si>
  <si>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</si>
  <si>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</si>
  <si>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</si>
  <si>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</si>
  <si>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</si>
  <si>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</si>
  <si>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</si>
  <si>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</si>
  <si>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</si>
  <si>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</si>
  <si>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</si>
  <si>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</si>
  <si>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</si>
  <si>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</si>
  <si>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</si>
  <si>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</si>
  <si>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</si>
  <si>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</si>
  <si>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</si>
  <si>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</si>
  <si>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</si>
  <si>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</si>
  <si>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</si>
  <si>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</si>
  <si>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</si>
  <si>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</si>
  <si>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</si>
  <si>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</si>
  <si>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</si>
  <si>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</si>
  <si>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</si>
  <si>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</si>
  <si>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</si>
  <si>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</si>
  <si>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</si>
  <si>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</si>
  <si>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</si>
  <si>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</si>
  <si>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</si>
  <si>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</si>
  <si>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</si>
  <si>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</si>
  <si>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</si>
  <si>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</si>
  <si>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</si>
  <si>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</si>
  <si>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</si>
  <si>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</si>
  <si>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</si>
  <si>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</si>
  <si>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</si>
  <si>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</si>
  <si>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</si>
  <si>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</si>
  <si>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</si>
  <si>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</si>
  <si>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</si>
  <si>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</si>
  <si>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</si>
  <si>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</si>
  <si>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</si>
  <si>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</si>
  <si>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</si>
  <si>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</si>
  <si>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</si>
  <si>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</si>
  <si>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</si>
  <si>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</si>
  <si>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</si>
  <si>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</si>
  <si>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</si>
  <si>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</si>
  <si>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</si>
  <si>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</si>
  <si>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</si>
  <si>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</si>
  <si>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</si>
  <si>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</si>
  <si>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</si>
  <si>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</si>
  <si>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</si>
  <si>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</si>
  <si>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</si>
  <si>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</si>
  <si>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</si>
  <si>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</si>
  <si>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</si>
  <si>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</si>
  <si>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</si>
  <si>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</si>
  <si>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</si>
  <si>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</si>
  <si>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</si>
  <si>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</si>
  <si>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</si>
  <si>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</si>
  <si>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</si>
  <si>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</si>
  <si>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</si>
  <si>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</si>
  <si>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</si>
  <si>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</si>
  <si>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</si>
  <si>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</si>
  <si>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</si>
  <si>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</si>
  <si>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</si>
  <si>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</si>
  <si>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</si>
  <si>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</si>
  <si>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</si>
  <si>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</si>
  <si>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</si>
  <si>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</si>
  <si>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</si>
  <si>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</si>
  <si>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</si>
  <si>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</si>
  <si>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</si>
  <si>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</si>
  <si>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</si>
  <si>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</si>
  <si>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</si>
  <si>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</si>
  <si>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</si>
  <si>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</si>
  <si>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</si>
  <si>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</si>
  <si>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</si>
  <si>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</si>
  <si>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</si>
  <si>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</si>
  <si>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</si>
  <si>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</si>
  <si>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</si>
  <si>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</si>
  <si>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</si>
  <si>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</si>
  <si>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</si>
  <si>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</si>
  <si>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</si>
  <si>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</si>
  <si>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</si>
  <si>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</si>
  <si>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</si>
  <si>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</si>
  <si>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</si>
  <si>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</si>
  <si>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</si>
  <si>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</si>
  <si>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</si>
  <si>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</si>
  <si>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</si>
  <si>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</si>
  <si>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</si>
  <si>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</si>
  <si>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</si>
  <si>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</si>
  <si>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</si>
  <si>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</si>
  <si>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</si>
  <si>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</si>
  <si>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</si>
  <si>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</si>
  <si>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</si>
  <si>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</si>
  <si>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</si>
  <si>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</si>
  <si>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</si>
  <si>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</si>
  <si>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</si>
  <si>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</si>
  <si>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</si>
  <si>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</si>
  <si>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</si>
  <si>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</si>
  <si>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</si>
  <si>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</si>
  <si>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</si>
  <si>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</si>
  <si>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</si>
  <si>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</si>
  <si>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</si>
  <si>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</si>
  <si>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</si>
  <si>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</si>
  <si>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</si>
  <si>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</si>
  <si>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</si>
  <si>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</si>
  <si>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</si>
  <si>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</si>
  <si>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</si>
  <si>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</si>
  <si>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</si>
  <si>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</si>
  <si>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</si>
  <si>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</si>
  <si>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</si>
  <si>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</si>
  <si>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</si>
  <si>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</si>
  <si>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</si>
  <si>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</si>
  <si>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</si>
  <si>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</si>
  <si>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</si>
  <si>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</si>
  <si>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</si>
  <si>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</si>
  <si>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</si>
  <si>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</si>
  <si>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</si>
  <si>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</si>
  <si>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</si>
  <si>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</si>
  <si>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</si>
  <si>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</si>
  <si>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</si>
  <si>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</si>
  <si>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</si>
  <si>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</si>
  <si>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</si>
  <si>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</si>
  <si>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</si>
  <si>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</si>
  <si>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</si>
  <si>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</si>
  <si>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</si>
  <si>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</si>
  <si>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</si>
  <si>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</si>
  <si>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</si>
  <si>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</si>
  <si>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</si>
  <si>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</si>
  <si>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</si>
  <si>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</si>
  <si>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</si>
  <si>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</si>
  <si>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</si>
  <si>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</si>
  <si>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</si>
  <si>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</si>
  <si>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</si>
  <si>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</si>
  <si>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</si>
  <si>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</si>
  <si>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</si>
  <si>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</si>
  <si>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</si>
  <si>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</si>
  <si>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</si>
  <si>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</si>
  <si>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</si>
  <si>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</si>
  <si>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</si>
  <si>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</si>
  <si>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</si>
  <si>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</si>
  <si>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</si>
  <si>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</si>
  <si>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</si>
  <si>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</si>
  <si>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</si>
  <si>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</si>
  <si>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</si>
  <si>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</si>
  <si>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</si>
  <si>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</si>
  <si>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</si>
  <si>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</si>
  <si>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</si>
  <si>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</si>
  <si>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</si>
  <si>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</si>
  <si>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</si>
  <si>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</si>
  <si>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</si>
  <si>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</si>
  <si>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</si>
  <si>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</si>
  <si>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</si>
  <si>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</si>
  <si>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</si>
  <si>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</si>
  <si>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</si>
  <si>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</si>
  <si>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</si>
  <si>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</si>
  <si>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</si>
  <si>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</si>
  <si>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</si>
  <si>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</si>
  <si>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</si>
  <si>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</si>
  <si>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</si>
  <si>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</si>
  <si>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</si>
  <si>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</si>
  <si>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</si>
  <si>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</si>
  <si>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</si>
  <si>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</si>
  <si>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</si>
  <si>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</si>
  <si>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</si>
  <si>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</si>
  <si>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</si>
  <si>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</si>
  <si>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</si>
  <si>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</si>
  <si>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</si>
  <si>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</si>
  <si>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</si>
  <si>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</si>
  <si>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</si>
  <si>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</si>
  <si>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</si>
  <si>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</si>
  <si>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</si>
  <si>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</si>
  <si>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</si>
  <si>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</si>
  <si>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</si>
  <si>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</si>
  <si>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</si>
  <si>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</si>
  <si>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</si>
  <si>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</si>
  <si>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</si>
  <si>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</si>
  <si>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</si>
  <si>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</si>
  <si>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</si>
  <si>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</si>
  <si>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</si>
  <si>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</si>
  <si>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</si>
  <si>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</si>
  <si>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</si>
  <si>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</si>
  <si>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</si>
  <si>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</si>
  <si>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</si>
  <si>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</si>
  <si>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</si>
  <si>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</si>
  <si>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</si>
  <si>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</si>
  <si>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</si>
  <si>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</si>
  <si>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</si>
  <si>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</si>
  <si>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</si>
  <si>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</si>
  <si>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</si>
  <si>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</si>
  <si>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</si>
  <si>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</si>
  <si>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</si>
  <si>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</si>
  <si>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</si>
  <si>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</si>
  <si>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</si>
  <si>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</si>
  <si>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</si>
  <si>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</si>
  <si>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</si>
  <si>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</si>
  <si>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</si>
  <si>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</si>
  <si>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</si>
  <si>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</si>
  <si>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</si>
  <si>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</si>
  <si>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</si>
  <si>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</si>
  <si>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</si>
  <si>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</si>
  <si>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</si>
  <si>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</si>
  <si>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</si>
  <si>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</si>
  <si>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</si>
  <si>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</si>
  <si>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</si>
  <si>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</si>
  <si>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</si>
  <si>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</si>
  <si>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</si>
  <si>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</si>
  <si>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</si>
  <si>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</si>
  <si>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</si>
  <si>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</si>
  <si>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</si>
  <si>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</si>
  <si>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</si>
  <si>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</si>
  <si>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</si>
  <si>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</si>
  <si>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</si>
  <si>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</si>
  <si>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</si>
  <si>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</si>
  <si>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</si>
  <si>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</si>
  <si>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</si>
  <si>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</si>
  <si>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</si>
  <si>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</si>
  <si>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</si>
  <si>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</si>
  <si>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</si>
  <si>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</si>
  <si>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</si>
  <si>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</si>
  <si>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</si>
  <si>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</si>
  <si>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</si>
  <si>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</si>
  <si>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</si>
  <si>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</si>
  <si>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</si>
  <si>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</si>
  <si>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</si>
  <si>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</si>
  <si>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</si>
  <si>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</si>
  <si>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</si>
  <si>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</si>
  <si>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</si>
  <si>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</si>
  <si>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</si>
  <si>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</si>
  <si>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</si>
  <si>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</si>
  <si>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</si>
  <si>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</si>
  <si>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</si>
  <si>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</si>
  <si>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</si>
  <si>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</si>
  <si>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</si>
  <si>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</si>
  <si>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</si>
  <si>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</si>
  <si>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</si>
  <si>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</si>
  <si>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</si>
  <si>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</si>
  <si>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</si>
  <si>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</si>
  <si>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</si>
  <si>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</si>
  <si>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</si>
  <si>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</si>
  <si>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</si>
  <si>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</si>
  <si>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</si>
  <si>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</si>
  <si>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</si>
  <si>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</si>
  <si>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</si>
  <si>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</si>
  <si>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</si>
  <si>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</si>
  <si>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</si>
  <si>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</si>
  <si>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</si>
  <si>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</si>
  <si>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</si>
  <si>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</si>
  <si>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</si>
  <si>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</si>
  <si>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</si>
  <si>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</si>
  <si>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</si>
  <si>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</si>
  <si>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</si>
  <si>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</si>
  <si>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</si>
  <si>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</si>
  <si>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</si>
  <si>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</si>
  <si>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</si>
  <si>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</si>
  <si>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</si>
  <si>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</si>
  <si>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</si>
  <si>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</si>
  <si>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</si>
  <si>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</si>
  <si>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</si>
  <si>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</si>
  <si>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</si>
  <si>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</si>
  <si>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</si>
  <si>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</si>
  <si>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</si>
  <si>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</si>
  <si>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</si>
  <si>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</si>
  <si>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</si>
  <si>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</si>
  <si>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</si>
  <si>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</si>
  <si>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</si>
  <si>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</si>
  <si>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</si>
  <si>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</si>
  <si>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</si>
  <si>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</si>
  <si>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</si>
  <si>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</si>
  <si>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</si>
  <si>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</si>
  <si>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</si>
  <si>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</si>
  <si>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</si>
  <si>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</si>
  <si>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</si>
  <si>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</si>
  <si>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</si>
  <si>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</si>
  <si>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</si>
  <si>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</si>
  <si>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</si>
  <si>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</si>
  <si>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</si>
  <si>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</si>
  <si>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</si>
  <si>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</si>
  <si>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</si>
  <si>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</si>
  <si>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</si>
  <si>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</si>
  <si>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</si>
  <si>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</si>
  <si>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</si>
  <si>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</si>
  <si>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</si>
  <si>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</si>
  <si>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</si>
  <si>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</si>
  <si>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</si>
  <si>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</si>
  <si>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</si>
  <si>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</si>
  <si>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</si>
  <si>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</si>
  <si>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</si>
  <si>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</si>
  <si>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</si>
  <si>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</si>
  <si>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</si>
  <si>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</si>
  <si>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</si>
  <si>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</si>
  <si>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</si>
  <si>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</si>
  <si>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</si>
  <si>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</si>
  <si>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</si>
  <si>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</si>
  <si>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</si>
  <si>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</si>
  <si>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</si>
  <si>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</si>
  <si>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</si>
  <si>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</si>
  <si>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</si>
  <si>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</si>
  <si>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</si>
  <si>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</si>
  <si>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</si>
  <si>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</si>
  <si>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</si>
  <si>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</si>
  <si>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</si>
  <si>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</si>
  <si>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</si>
  <si>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</si>
  <si>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</si>
  <si>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</si>
  <si>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</si>
  <si>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</si>
  <si>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</si>
  <si>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</si>
  <si>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</si>
  <si>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</si>
  <si>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</si>
  <si>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</si>
  <si>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</si>
  <si>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</si>
  <si>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</si>
  <si>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</si>
  <si>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</si>
  <si>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</si>
  <si>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</si>
  <si>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</si>
  <si>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</si>
  <si>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</si>
  <si>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</si>
  <si>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</si>
  <si>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</si>
  <si>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</si>
  <si>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</si>
  <si>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</si>
  <si>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</si>
  <si>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</si>
  <si>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</si>
  <si>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</si>
  <si>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</si>
  <si>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</si>
  <si>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</si>
  <si>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</si>
  <si>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</si>
  <si>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</si>
  <si>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</si>
  <si>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</si>
  <si>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</si>
  <si>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</si>
  <si>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</si>
  <si>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</si>
  <si>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</si>
  <si>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</si>
  <si>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</si>
  <si>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</si>
  <si>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</si>
  <si>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</si>
  <si>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</si>
  <si>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</si>
  <si>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</si>
  <si>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</si>
  <si>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</si>
  <si>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</si>
  <si>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</si>
  <si>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</si>
  <si>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</si>
  <si>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</si>
  <si>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</si>
  <si>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</si>
  <si>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</si>
  <si>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</si>
  <si>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</si>
  <si>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</si>
  <si>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</si>
  <si>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</si>
  <si>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</si>
  <si>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</si>
  <si>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</si>
  <si>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</si>
  <si>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</si>
  <si>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</si>
  <si>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</si>
  <si>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</si>
  <si>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</si>
  <si>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</si>
  <si>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</si>
  <si>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</si>
  <si>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</si>
  <si>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</si>
  <si>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</si>
  <si>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</si>
  <si>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</si>
  <si>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</si>
  <si>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</si>
  <si>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</si>
  <si>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</si>
  <si>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</si>
  <si>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</si>
  <si>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</si>
  <si>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</si>
  <si>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</si>
  <si>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</si>
  <si>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</si>
  <si>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</si>
  <si>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</si>
  <si>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</si>
  <si>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</si>
  <si>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</si>
  <si>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</si>
  <si>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</si>
  <si>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</si>
  <si>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</si>
  <si>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</si>
  <si>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</si>
  <si>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</si>
  <si>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</si>
  <si>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</si>
  <si>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</si>
  <si>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</si>
  <si>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</si>
  <si>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</si>
  <si>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</si>
  <si>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</si>
  <si>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</si>
  <si>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</si>
  <si>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</si>
  <si>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</si>
  <si>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</si>
  <si>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</si>
  <si>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</si>
  <si>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</si>
  <si>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</si>
  <si>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</si>
  <si>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</si>
  <si>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</si>
  <si>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</si>
  <si>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</si>
  <si>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</si>
  <si>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</si>
  <si>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</si>
  <si>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</si>
  <si>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</si>
  <si>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</si>
  <si>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</si>
  <si>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</si>
  <si>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</si>
  <si>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</si>
  <si>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</si>
  <si>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</si>
  <si>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</si>
  <si>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</si>
  <si>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</si>
  <si>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</si>
  <si>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</si>
  <si>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</si>
  <si>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</si>
  <si>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</si>
  <si>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</si>
  <si>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</si>
  <si>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</si>
  <si>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</si>
  <si>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</si>
  <si>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</si>
  <si>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</si>
  <si>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</si>
  <si>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</si>
  <si>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</si>
  <si>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</si>
  <si>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</si>
  <si>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</si>
  <si>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</si>
  <si>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</si>
  <si>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</si>
  <si>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</si>
  <si>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</si>
  <si>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</si>
  <si>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</si>
  <si>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</si>
  <si>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</si>
  <si>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</si>
  <si>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</si>
  <si>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</si>
  <si>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</si>
  <si>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</si>
  <si>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</si>
  <si>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</si>
  <si>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</si>
  <si>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</si>
  <si>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</si>
  <si>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</si>
  <si>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</si>
  <si>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</si>
  <si>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</si>
  <si>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</si>
  <si>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</si>
  <si>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</si>
  <si>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</si>
  <si>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</si>
  <si>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</si>
  <si>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</si>
  <si>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</si>
  <si>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</si>
  <si>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</si>
  <si>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</si>
  <si>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</si>
  <si>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</si>
  <si>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</si>
  <si>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</si>
  <si>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</si>
  <si>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</si>
  <si>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</si>
  <si>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</si>
  <si>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</si>
  <si>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</si>
  <si>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</si>
  <si>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</si>
  <si>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</si>
  <si>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</si>
  <si>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</si>
  <si>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</si>
  <si>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</si>
  <si>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</si>
  <si>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</si>
  <si>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</si>
  <si>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</si>
  <si>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</si>
  <si>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</si>
  <si>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</si>
  <si>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</si>
  <si>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</si>
  <si>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</si>
  <si>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</si>
  <si>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</si>
  <si>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</si>
  <si>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</si>
  <si>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</si>
  <si>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</si>
  <si>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</si>
  <si>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</si>
  <si>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</si>
  <si>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</si>
  <si>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</si>
  <si>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</si>
  <si>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</si>
  <si>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</si>
  <si>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</si>
  <si>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</si>
  <si>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</si>
  <si>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</si>
  <si>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</si>
  <si>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</si>
  <si>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</si>
  <si>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</si>
  <si>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</si>
  <si>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</si>
  <si>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</si>
  <si>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</si>
  <si>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</si>
  <si>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</si>
  <si>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</si>
  <si>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</si>
  <si>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</si>
  <si>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</si>
  <si>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</si>
  <si>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</si>
  <si>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</si>
  <si>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</si>
  <si>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</si>
  <si>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</si>
  <si>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</si>
  <si>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</si>
  <si>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</si>
  <si>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</si>
  <si>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</si>
  <si>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</si>
  <si>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</si>
  <si>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</si>
  <si>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</si>
  <si>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</si>
  <si>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</si>
  <si>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</si>
  <si>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</si>
  <si>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</si>
  <si>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</si>
  <si>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</si>
  <si>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</si>
  <si>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</si>
  <si>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</si>
  <si>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</si>
  <si>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</si>
  <si>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</si>
  <si>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</si>
  <si>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</si>
  <si>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</si>
  <si>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</si>
  <si>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</si>
  <si>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</si>
  <si>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</si>
  <si>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</si>
  <si>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</si>
  <si>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</si>
  <si>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</si>
  <si>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</si>
  <si>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</si>
  <si>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</si>
  <si>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</si>
  <si>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</si>
  <si>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</si>
  <si>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</si>
  <si>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</si>
  <si>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</si>
  <si>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</si>
  <si>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</si>
  <si>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</si>
  <si>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</si>
  <si>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</si>
  <si>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</si>
  <si>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</si>
  <si>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</si>
  <si>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</si>
  <si>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</si>
  <si>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</si>
  <si>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</si>
  <si>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</si>
  <si>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</si>
  <si>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</si>
  <si>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</si>
  <si>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</si>
  <si>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</si>
  <si>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</si>
  <si>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</si>
  <si>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</si>
  <si>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</si>
  <si>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</si>
  <si>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</si>
  <si>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</si>
  <si>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</si>
  <si>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</si>
  <si>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</si>
  <si>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</si>
  <si>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</si>
  <si>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</si>
  <si>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</si>
  <si>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</si>
  <si>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</si>
  <si>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</si>
  <si>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</si>
  <si>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</si>
  <si>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</si>
  <si>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</si>
  <si>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</si>
  <si>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</si>
  <si>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</si>
  <si>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</si>
  <si>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</si>
  <si>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</si>
  <si>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</si>
  <si>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</si>
  <si>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</si>
  <si>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</si>
  <si>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</si>
  <si>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</si>
  <si>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</si>
  <si>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</si>
  <si>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</si>
  <si>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</si>
  <si>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</si>
  <si>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</si>
  <si>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</si>
  <si>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</si>
  <si>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</si>
  <si>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</si>
  <si>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</si>
  <si>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</si>
  <si>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</si>
  <si>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</si>
  <si>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</si>
  <si>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</si>
  <si>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</si>
  <si>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</si>
  <si>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</si>
  <si>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</si>
  <si>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</si>
  <si>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</si>
  <si>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</si>
  <si>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</si>
  <si>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</si>
  <si>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</si>
  <si>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</si>
  <si>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</si>
  <si>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</si>
  <si>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</si>
  <si>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</si>
  <si>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</si>
  <si>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</si>
  <si>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</si>
  <si>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</si>
  <si>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</si>
  <si>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</si>
  <si>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</si>
  <si>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</si>
  <si>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</si>
  <si>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</si>
  <si>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</si>
  <si>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</si>
  <si>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</si>
  <si>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</si>
  <si>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</si>
  <si>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</si>
  <si>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</si>
  <si>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</si>
  <si>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</si>
  <si>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</si>
  <si>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</si>
  <si>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</si>
  <si>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</si>
  <si>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</si>
  <si>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</si>
  <si>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</si>
  <si>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</si>
  <si>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</si>
  <si>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</si>
  <si>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</si>
  <si>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</si>
  <si>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</si>
  <si>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</si>
  <si>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</si>
  <si>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</si>
  <si>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</si>
  <si>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</si>
  <si>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</si>
  <si>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</si>
  <si>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</si>
  <si>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</si>
  <si>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</si>
  <si>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</si>
  <si>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</si>
  <si>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</si>
  <si>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</si>
  <si>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</si>
  <si>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</si>
  <si>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</si>
  <si>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</si>
  <si>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</si>
  <si>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</si>
  <si>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</si>
  <si>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</si>
  <si>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</si>
  <si>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</si>
  <si>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</si>
  <si>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</si>
  <si>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</si>
  <si>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</si>
  <si>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</si>
  <si>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</si>
  <si>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</si>
  <si>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</si>
  <si>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</si>
  <si>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</si>
  <si>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</si>
  <si>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</si>
  <si>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</si>
  <si>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</si>
  <si>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</si>
  <si>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</si>
  <si>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</si>
  <si>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</si>
  <si>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</si>
  <si>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</si>
  <si>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</si>
  <si>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</si>
  <si>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</si>
  <si>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</si>
  <si>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</si>
  <si>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</si>
  <si>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</si>
  <si>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</si>
  <si>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</si>
  <si>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</si>
  <si>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</si>
  <si>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</si>
  <si>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</si>
  <si>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</si>
  <si>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</si>
  <si>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</si>
  <si>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</si>
  <si>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</si>
  <si>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</si>
  <si>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</si>
  <si>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</si>
  <si>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</si>
  <si>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</si>
  <si>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</si>
  <si>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</si>
  <si>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</si>
  <si>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</si>
  <si>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</si>
  <si>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</si>
  <si>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</si>
  <si>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</si>
  <si>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</si>
  <si>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</si>
  <si>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</si>
  <si>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</si>
  <si>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</si>
  <si>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</si>
  <si>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</si>
  <si>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</si>
  <si>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</si>
  <si>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</si>
  <si>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</si>
  <si>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</si>
  <si>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</si>
  <si>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</si>
  <si>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</si>
  <si>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</si>
  <si>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</si>
  <si>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</si>
  <si>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</si>
  <si>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</si>
  <si>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</si>
  <si>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</si>
  <si>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</si>
  <si>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</si>
  <si>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</si>
  <si>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</si>
  <si>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</si>
  <si>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</si>
  <si>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</si>
  <si>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</si>
  <si>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</si>
  <si>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</si>
  <si>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</si>
  <si>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</si>
  <si>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</si>
  <si>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</si>
  <si>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</si>
  <si>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</si>
  <si>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</si>
  <si>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</si>
  <si>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</si>
  <si>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</si>
  <si>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</si>
  <si>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</si>
  <si>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</si>
  <si>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</si>
  <si>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</si>
  <si>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</si>
  <si>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</si>
  <si>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</si>
  <si>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</si>
  <si>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</si>
  <si>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</si>
  <si>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</si>
  <si>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</si>
  <si>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</si>
  <si>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</si>
  <si>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</si>
  <si>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</si>
  <si>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</si>
  <si>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</si>
  <si>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</si>
  <si>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</si>
  <si>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</si>
  <si>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</si>
  <si>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</si>
  <si>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</si>
  <si>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</si>
  <si>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</si>
  <si>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</si>
  <si>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</si>
  <si>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</si>
  <si>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</si>
  <si>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</si>
  <si>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</si>
  <si>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</si>
  <si>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</si>
  <si>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PCM-20251114-00000572</t>
  </si>
  <si>
    <t>site loacted appled ET 2</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</si>
  <si>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</si>
  <si>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</si>
  <si>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</si>
  <si>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</si>
  <si>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</si>
  <si>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</si>
  <si>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</si>
  <si>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</si>
  <si>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</si>
  <si>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</si>
  <si>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</si>
  <si>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</si>
  <si>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</si>
  <si>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</si>
  <si>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</si>
  <si>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</si>
  <si>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</si>
  <si>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</si>
  <si>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</si>
  <si>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</si>
  <si>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</si>
  <si>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</si>
  <si>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</si>
  <si>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</si>
  <si>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</si>
  <si>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</si>
  <si>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</si>
  <si>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</si>
  <si>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</si>
  <si>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</si>
  <si>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</si>
  <si>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</si>
  <si>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</si>
  <si>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</si>
  <si>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</si>
  <si>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</si>
  <si>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</si>
  <si>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</si>
  <si>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</si>
  <si>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</si>
  <si>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</si>
  <si>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</si>
  <si>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</si>
  <si>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</si>
  <si>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</si>
  <si>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</si>
  <si>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</si>
  <si>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</si>
  <si>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</si>
  <si>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</si>
  <si>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</si>
  <si>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</si>
  <si>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</si>
  <si>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</si>
  <si>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</si>
  <si>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</si>
  <si>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</si>
  <si>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</si>
  <si>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</si>
  <si>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</si>
  <si>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</si>
  <si>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</si>
  <si>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</si>
  <si>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</si>
  <si>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</si>
  <si>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</si>
  <si>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</si>
  <si>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</si>
  <si>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</si>
  <si>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</si>
  <si>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</si>
  <si>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</si>
  <si>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</si>
  <si>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</si>
  <si>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</si>
  <si>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</si>
  <si>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</si>
  <si>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</si>
  <si>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</si>
  <si>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</si>
  <si>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</si>
  <si>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</si>
  <si>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</si>
  <si>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</si>
  <si>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PCM-20251114-00000448</t>
  </si>
  <si>
    <t>25-11-14 08:50:44</t>
  </si>
  <si>
    <t>access issue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</si>
  <si>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</si>
  <si>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</si>
  <si>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</si>
  <si>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</si>
  <si>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</si>
  <si>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</si>
  <si>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</si>
  <si>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</si>
  <si>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</si>
  <si>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</si>
  <si>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</si>
  <si>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</si>
  <si>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t>
  </si>
  <si>
    <t>PCM-20251114-00000550</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</si>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</sst>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8" totalsRowShown="0" headerRowDxfId="64" dataDxfId="63" headerRowBorderDxfId="61" tableBorderDxfId="62">
  <autoFilter ref="A1:L10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3" totalsRowShown="0" headerRowDxfId="15" dataDxfId="14" headerRowBorderDxfId="12" tableBorderDxfId="13">
  <autoFilter ref="A1:L1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312.55965277777432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8644</v>
      </c>
      <c r="E3" s="63" t="s">
        <v>39021</v>
      </c>
      <c r="F3" s="111">
        <v>45975.475532407407</v>
      </c>
      <c r="G3" s="112">
        <f t="shared" ref="G3:G7" ca="1" si="0">IFERROR(NOW()-F3,"")</f>
        <v>3.2546296293730848E-2</v>
      </c>
      <c r="H3" s="111">
        <v>45975.470370370371</v>
      </c>
      <c r="I3" s="109" t="str">
        <f>IFERROR(VLOOKUP(D3,DB!A:F,6,0),"")</f>
        <v>Generator-SG</v>
      </c>
      <c r="J3" s="109" t="str">
        <f>IFERROR(VLOOKUP(D3,DB!A:G,7,0),"")</f>
        <v>Good</v>
      </c>
      <c r="K3" s="113" t="s">
        <v>39024</v>
      </c>
      <c r="L3" s="114" t="str">
        <f>IFERROR(VLOOKUP(D3,DB!A:I,9,0),"")</f>
        <v>Latis</v>
      </c>
    </row>
    <row r="4" spans="1:15" ht="15" customHeight="1">
      <c r="A4" s="108"/>
      <c r="B4" s="109" t="str">
        <f>IFERROR(VLOOKUP(D4,DB!A:K,11,0),"")</f>
        <v/>
      </c>
      <c r="C4" s="109"/>
      <c r="D4" s="109"/>
      <c r="E4" s="110"/>
      <c r="F4" s="111"/>
      <c r="G4" s="112">
        <f t="shared" ca="1" si="0"/>
        <v>45975.5080787037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45975.5080787037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45975.5080787037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45975.5080787037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45975.5080787037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45975.5080787037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45975.5080787037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45975.5080787037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45975.5080787037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45975.5080787037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45975.5080787037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45975.5080787037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45975.5080787037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45975.5080787037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45975.5080787037</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45975.5080787037</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45975.5080787037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45975.5080787037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45975.5080787037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45975.5080787037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45975.5080787037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45975.5080787037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45975.5080787037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45975.5080787037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45975.5080787037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45975.5080787037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45975.5080787037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45975.5080787037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45975.5080787037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45975.5080787037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45975.5080787037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45975.5080787037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45975.5080787037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45975.5080787037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45975.5080787037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45975.5080787037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45975.5080787037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45975.5080787037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45975.5080787037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45975.5080787037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45975.5080787037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45975.5080787037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45975.5080787037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45975.5080787037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45975.5080787037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45975.5080787037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45975.5080787037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45975.5080787037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45975.5080787037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45975.5080787037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45975.5080787037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45975.5080787037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45975.5080787037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45975.5080787037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45975.5080787037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45975.5080787037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45975.5080787037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45975.5080787037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45975.5080787037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45975.5080787037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45975.5080787037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45975.5080787037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45975.5080787037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45975.5080787037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45975.5080787037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45975.5080787037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45975.5080787037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45975.5080787037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45975.5080787037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45975.5080787037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45975.5080787037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45975.5080787037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45975.5080787037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45975.5080787037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45975.5080787037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45975.5080787037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45975.5080787037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45975.5080787037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45975.5080787037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45975.5080787037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45975.5080787037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45975.5080787037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45975.5080787037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45975.5080787037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45975.5080787037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45975.5080787037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45975.5080787037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45975.5080787037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45975.5080787037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45975.5080787037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45975.5080787037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45975.5080787037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45975.5080787037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45975.5080787037</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45975.5080787037</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45975.5080787037</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6F92C38F-A234-417D-B206-2157CB697EEB}"/>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tabSelected="1" workbookViewId="0">
      <selection activeCell="C8" sqref="C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150.50824074073898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0.90179398148029577</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45975.5080787037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IFERROR(VLOOKUP(D7,DB!A:K,11,0),"")</f>
        <v/>
      </c>
      <c r="C6" s="18"/>
      <c r="D6" s="18"/>
      <c r="E6" s="103"/>
      <c r="F6" s="104"/>
      <c r="G6" s="105">
        <f ca="1">IFERROR(NOW()-F6,"-")</f>
        <v>45975.5080787037</v>
      </c>
      <c r="H6" s="104"/>
      <c r="I6" s="18" t="str">
        <f>IFERROR(VLOOKUP(D7,DB!A:F,6,0),"")</f>
        <v/>
      </c>
      <c r="J6" s="18" t="str">
        <f>IFERROR(VLOOKUP(D7,DB!A:G,7,0),"")</f>
        <v/>
      </c>
      <c r="K6" s="19"/>
      <c r="L6" s="18" t="str">
        <f>IFERROR(VLOOKUP(D7,DB!A:I,9,0),"")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IFERROR(VLOOKUP(#REF!,DB!A:K,11,0),"")</f>
        <v/>
      </c>
      <c r="C7" s="18"/>
      <c r="D7" s="19"/>
      <c r="E7" s="103"/>
      <c r="F7" s="104"/>
      <c r="G7" s="105">
        <f ca="1">IFERROR(NOW()-F7,"-")</f>
        <v>45975.5080787037</v>
      </c>
      <c r="H7" s="104"/>
      <c r="I7" s="18" t="str">
        <f>IFERROR(VLOOKUP(#REF!,DB!A:F,6,0),"")</f>
        <v/>
      </c>
      <c r="J7" s="18" t="str">
        <f>IFERROR(VLOOKUP(#REF!,DB!A:G,7,0),"")</f>
        <v/>
      </c>
      <c r="K7" s="19"/>
      <c r="L7" s="18" t="str">
        <f>IFERROR(VLOOKUP(#REF!,DB!A:I,9,0),"")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s="156" customFormat="1" ht="31.5" customHeight="1">
      <c r="A8" s="102"/>
      <c r="B8" s="18" t="str">
        <f>IFERROR(VLOOKUP(D8,DB!A:K,11,0),"")</f>
        <v/>
      </c>
      <c r="C8" s="18"/>
      <c r="D8" s="18"/>
      <c r="E8" s="103"/>
      <c r="F8" s="104"/>
      <c r="G8" s="105">
        <f ca="1">IFERROR(NOW()-F8,"-")</f>
        <v>45975.5080787037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45975.5080787037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45975.5080787037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45975.5080787037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ca="1">IFERROR(NOW()-F12,"-")</f>
        <v>45975.5080787037</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8" t="str">
        <f>IFERROR(VLOOKUP(D13,DB!A:K,11,0),"")</f>
        <v/>
      </c>
      <c r="C13" s="18"/>
      <c r="D13" s="18"/>
      <c r="E13" s="103"/>
      <c r="F13" s="104"/>
      <c r="G13" s="105">
        <f ca="1">IFERROR(NOW()-F13,"-")</f>
        <v>45975.5080787037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45975.5080787037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45975.5080787037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45975.5080787037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45975.5080787037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45975.5080787037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45975.5080787037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45975.5080787037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45975.5080787037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45975.5080787037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45975.5080787037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45975.5080787037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45975.5080787037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45975.5080787037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45975.5080787037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45975.5080787037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45975.5080787037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45975.5080787037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45975.5080787037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45975.5080787037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45975.5080787037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45975.5080787037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45975.5080787037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45975.5080787037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45975.5080787037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45975.5080787037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45975.5080787037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45975.5080787037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45975.5080787037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45975.5080787037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45975.5080787037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45975.5080787037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45975.5080787037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45975.5080787037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45975.5080787037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45975.5080787037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ca="1">IFERROR(NOW()-F49,"-")</f>
        <v>45975.5080787037</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8"/>
  <sheetViews>
    <sheetView workbookViewId="0">
      <selection activeCell="D2" sqref="D2:D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19361</v>
      </c>
      <c r="E2" s="18" t="s">
        <v>39021</v>
      </c>
      <c r="F2" s="20">
        <v>45975.37394675926</v>
      </c>
      <c r="G2" s="21">
        <f t="shared" ref="G2:G63" ca="1" si="0">IFERROR(NOW()-F2,"-")</f>
        <v>0.13413194444001419</v>
      </c>
      <c r="H2" s="22" t="s">
        <v>39110</v>
      </c>
      <c r="I2" s="19" t="str">
        <f>IFERROR(VLOOKUP(D2,DB!A:F,6,0),"")</f>
        <v>SCECO</v>
      </c>
      <c r="J2" s="18" t="str">
        <f>IFERROR(VLOOKUP(D2,DB!A:G,7,0),"")</f>
        <v>Dead</v>
      </c>
      <c r="K2" s="45" t="s">
        <v>39111</v>
      </c>
      <c r="L2" s="23" t="str">
        <f>IFERROR(VLOOKUP(D2,DB!A:I,9,0),"")</f>
        <v>Latis</v>
      </c>
    </row>
    <row r="3" spans="1:13" ht="15" customHeight="1">
      <c r="A3" s="19"/>
      <c r="B3" s="61" t="str">
        <f>IFERROR(VLOOKUP(D3,DB!A:K,11,0),"")</f>
        <v/>
      </c>
      <c r="C3" s="18"/>
      <c r="D3" s="61"/>
      <c r="E3" s="18"/>
      <c r="F3" s="20"/>
      <c r="G3" s="21">
        <f t="shared" ca="1" si="0"/>
        <v>45975.5080787037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45975.5080787037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45975.5080787037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45975.5080787037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45975.5080787037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45975.5080787037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45975.5080787037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45975.5080787037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45975.5080787037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45975.5080787037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45975.5080787037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45975.5080787037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45975.5080787037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45975.5080787037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45975.5080787037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45975.5080787037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45975.5080787037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45975.5080787037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45975.5080787037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45975.5080787037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45975.5080787037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45975.5080787037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45975.5080787037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45975.5080787037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45975.5080787037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45975.5080787037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45975.5080787037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45975.5080787037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45975.5080787037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45975.5080787037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45975.5080787037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45975.5080787037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45975.5080787037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45975.5080787037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45975.5080787037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45975.5080787037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45975.5080787037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45975.5080787037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45975.5080787037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45975.5080787037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45975.5080787037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45975.5080787037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45975.5080787037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45975.5080787037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45975.5080787037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45975.5080787037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45975.5080787037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45975.5080787037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45975.5080787037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45975.5080787037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45975.5080787037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45975.5080787037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45975.5080787037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45975.5080787037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45975.5080787037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45975.5080787037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45975.5080787037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45975.5080787037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45975.5080787037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45975.5080787037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45975.5080787037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45975.5080787037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45975.5080787037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45975.5080787037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45975.5080787037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45975.5080787037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45975.5080787037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45975.5080787037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45975.5080787037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45975.5080787037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45975.5080787037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45975.5080787037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45975.5080787037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45975.5080787037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45975.5080787037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45975.5080787037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45975.5080787037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45975.5080787037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45975.5080787037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45975.5080787037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45975.5080787037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45975.5080787037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45975.5080787037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45975.5080787037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45975.5080787037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45975.5080787037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45975.5080787037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45975.5080787037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45975.5080787037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45975.5080787037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45975.5080787037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45975.5080787037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45975.5080787037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45975.5080787037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45975.5080787037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45975.5080787037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45975.5080787037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45975.5080787037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45975.5080787037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45975.5080787037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45975.5080787037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45975.5080787037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45975.5080787037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45975.5080787037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45975.5080787037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45975.5080787037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45975.5080787037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45975.5080787037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45975.5080787037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45975.5080787037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45975.5080787037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45975.5080787037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45975.5080787037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45975.5080787037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45975.5080787037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45975.5080787037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45975.5080787037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45975.5080787037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45975.5080787037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45975.5080787037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45975.5080787037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45975.5080787037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45975.5080787037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45975.5080787037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45975.5080787037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45975.5080787037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45975.5080787037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45975.5080787037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45975.5080787037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45975.5080787037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45975.5080787037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45975.5080787037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45975.5080787037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45975.5080787037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45975.5080787037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45975.5080787037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45975.5080787037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45975.5080787037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45975.5080787037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45975.5080787037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45975.5080787037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45975.5080787037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45975.5080787037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45975.5080787037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45975.5080787037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45975.5080787037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45975.5080787037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45975.5080787037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45975.5080787037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45975.5080787037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45975.5080787037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45975.5080787037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45975.5080787037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45975.5080787037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45975.5080787037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45975.5080787037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45975.5080787037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45975.5080787037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45975.5080787037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45975.5080787037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45975.5080787037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45975.5080787037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45975.5080787037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45975.5080787037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45975.5080787037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45975.5080787037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45975.5080787037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45975.5080787037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45975.5080787037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45975.5080787037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45975.5080787037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45975.5080787037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45975.5080787037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45975.5080787037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45975.5080787037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45975.5080787037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45975.5080787037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45975.5080787037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45975.5080787037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45975.5080787037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45975.5080787037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45975.5080787037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45975.5080787037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45975.5080787037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45975.5080787037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45975.5080787037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45975.5080787037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45975.5080787037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45975.5080787037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45975.5080787037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45975.5080787037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45975.5080787037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45975.5080787037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45975.5080787037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45975.5080787037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45975.5080787037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45975.5080787037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45975.5080787037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45975.5080787037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45975.5080787037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45975.5080787037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45975.5080787037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45975.5080787037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45975.5080787037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45975.5080787037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45975.5080787037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45975.5080787037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45975.5080787037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45975.5080787037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45975.5080787037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45975.5080787037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45975.5080787037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45975.5080787037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45975.5080787037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45975.5080787037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45975.5080787037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45975.5080787037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45975.5080787037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45975.5080787037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45975.5080787037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45975.5080787037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45975.5080787037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45975.5080787037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45975.5080787037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45975.5080787037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45975.5080787037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45975.5080787037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45975.5080787037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45975.5080787037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45975.5080787037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45975.5080787037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45975.5080787037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45975.5080787037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45975.5080787037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45975.5080787037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45975.5080787037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45975.5080787037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45975.5080787037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45975.5080787037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45975.5080787037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45975.5080787037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45975.5080787037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45975.5080787037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45975.5080787037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45975.5080787037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45975.5080787037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45975.5080787037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45975.5080787037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45975.5080787037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45975.5080787037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45975.5080787037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45975.5080787037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45975.5080787037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45975.5080787037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45975.5080787037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45975.5080787037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45975.5080787037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45975.5080787037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45975.5080787037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45975.5080787037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45975.5080787037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45975.5080787037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45975.5080787037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45975.5080787037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45975.5080787037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45975.5080787037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45975.5080787037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45975.5080787037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45975.5080787037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45975.5080787037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45975.5080787037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45975.5080787037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45975.5080787037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45975.5080787037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45975.5080787037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45975.5080787037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45975.5080787037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45975.5080787037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45975.5080787037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45975.5080787037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45975.5080787037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45975.5080787037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45975.5080787037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45975.5080787037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45975.5080787037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45975.5080787037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45975.5080787037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45975.5080787037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45975.5080787037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45975.5080787037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45975.5080787037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45975.5080787037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45975.5080787037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45975.5080787037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45975.5080787037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45975.5080787037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45975.5080787037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45975.5080787037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45975.5080787037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45975.5080787037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45975.5080787037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45975.5080787037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45975.5080787037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45975.5080787037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45975.5080787037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45975.5080787037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45975.5080787037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45975.5080787037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45975.5080787037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45975.5080787037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45975.5080787037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45975.5080787037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45975.5080787037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45975.5080787037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45975.5080787037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45975.5080787037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45975.5080787037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45975.5080787037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45975.5080787037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45975.5080787037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45975.5080787037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45975.5080787037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45975.5080787037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45975.5080787037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45975.5080787037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45975.5080787037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45975.5080787037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45975.5080787037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45975.5080787037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45975.5080787037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45975.5080787037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45975.5080787037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45975.5080787037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45975.5080787037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45975.5080787037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45975.5080787037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45975.5080787037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45975.5080787037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45975.5080787037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45975.5080787037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45975.5080787037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45975.5080787037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45975.5080787037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45975.5080787037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45975.5080787037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45975.5080787037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45975.5080787037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45975.5080787037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45975.5080787037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45975.5080787037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45975.5080787037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45975.5080787037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45975.5080787037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45975.5080787037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45975.5080787037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45975.5080787037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45975.5080787037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45975.5080787037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45975.5080787037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45975.5080787037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45975.5080787037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45975.5080787037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45975.5080787037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45975.5080787037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45975.5080787037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45975.5080787037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45975.5080787037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45975.5080787037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45975.5080787037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45975.5080787037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45975.5080787037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45975.5080787037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45975.5080787037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45975.5080787037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45975.5080787037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45975.5080787037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45975.5080787037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45975.5080787037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45975.5080787037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45975.5080787037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45975.5080787037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45975.5080787037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45975.5080787037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45975.5080787037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45975.5080787037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45975.5080787037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45975.5080787037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45975.5080787037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45975.5080787037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45975.5080787037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45975.5080787037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45975.5080787037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45975.5080787037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45975.5080787037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45975.5080787037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45975.5080787037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45975.5080787037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45975.5080787037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45975.5080787037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45975.5080787037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45975.5080787037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45975.5080787037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45975.5080787037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45975.5080787037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45975.5080787037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45975.5080787037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45975.5080787037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45975.5080787037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45975.5080787037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45975.5080787037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45975.5080787037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45975.5080787037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45975.5080787037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45975.5080787037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45975.5080787037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45975.5080787037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45975.5080787037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45975.5080787037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45975.5080787037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45975.5080787037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45975.5080787037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45975.5080787037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45975.5080787037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45975.5080787037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45975.5080787037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45975.5080787037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45975.5080787037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45975.5080787037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45975.5080787037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45975.5080787037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45975.5080787037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45975.5080787037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45975.5080787037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45975.5080787037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45975.5080787037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45975.5080787037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45975.5080787037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45975.5080787037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45975.5080787037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45975.5080787037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45975.5080787037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45975.5080787037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45975.5080787037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45975.5080787037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45975.5080787037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45975.5080787037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45975.5080787037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45975.5080787037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45975.5080787037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45975.5080787037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45975.5080787037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45975.5080787037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45975.5080787037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45975.5080787037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45975.5080787037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45975.5080787037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45975.5080787037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45975.5080787037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45975.5080787037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45975.5080787037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45975.5080787037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45975.5080787037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45975.5080787037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45975.5080787037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45975.5080787037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45975.5080787037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45975.5080787037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45975.5080787037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45975.5080787037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45975.5080787037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45975.5080787037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45975.5080787037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45975.5080787037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45975.5080787037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45975.5080787037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45975.5080787037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45975.5080787037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45975.5080787037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45975.5080787037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45975.5080787037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45975.5080787037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45975.5080787037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45975.5080787037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45975.5080787037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45975.5080787037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45975.5080787037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45975.5080787037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45975.5080787037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45975.5080787037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45975.5080787037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45975.5080787037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45975.5080787037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45975.5080787037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45975.5080787037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45975.5080787037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45975.5080787037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45975.5080787037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45975.5080787037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45975.5080787037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45975.5080787037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45975.5080787037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45975.5080787037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45975.5080787037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45975.5080787037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45975.5080787037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45975.5080787037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45975.5080787037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45975.5080787037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45975.5080787037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45975.5080787037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45975.5080787037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45975.5080787037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45975.5080787037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45975.5080787037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45975.5080787037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45975.5080787037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45975.5080787037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45975.5080787037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45975.5080787037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45975.5080787037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45975.5080787037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45975.5080787037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45975.5080787037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45975.5080787037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45975.5080787037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45975.5080787037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45975.5080787037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45975.5080787037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45975.5080787037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45975.5080787037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45975.5080787037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45975.5080787037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45975.5080787037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45975.5080787037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45975.5080787037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45975.5080787037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45975.5080787037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45975.5080787037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45975.5080787037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45975.5080787037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45975.5080787037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45975.5080787037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45975.5080787037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45975.5080787037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45975.5080787037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45975.5080787037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45975.5080787037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45975.5080787037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45975.5080787037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45975.5080787037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45975.5080787037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45975.5080787037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45975.5080787037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45975.5080787037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45975.5080787037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45975.5080787037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45975.5080787037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45975.5080787037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45975.5080787037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45975.5080787037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45975.5080787037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45975.5080787037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45975.5080787037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45975.5080787037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45975.5080787037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45975.5080787037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45975.5080787037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45975.5080787037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45975.5080787037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45975.5080787037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45975.5080787037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45975.5080787037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45975.5080787037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45975.5080787037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45975.5080787037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45975.5080787037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45975.5080787037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45975.5080787037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45975.5080787037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45975.5080787037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45975.5080787037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45975.5080787037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45975.5080787037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45975.5080787037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45975.5080787037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45975.5080787037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45975.5080787037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45975.5080787037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45975.5080787037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45975.5080787037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45975.5080787037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45975.5080787037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45975.5080787037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45975.5080787037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45975.5080787037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45975.5080787037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45975.5080787037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45975.5080787037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45975.5080787037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45975.5080787037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45975.5080787037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45975.5080787037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45975.5080787037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45975.5080787037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45975.5080787037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45975.5080787037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45975.5080787037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45975.5080787037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45975.5080787037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45975.5080787037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45975.5080787037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45975.5080787037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45975.5080787037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45975.5080787037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45975.5080787037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45975.5080787037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45975.5080787037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45975.5080787037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45975.5080787037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45975.5080787037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45975.5080787037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45975.5080787037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45975.5080787037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45975.5080787037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45975.5080787037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45975.5080787037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45975.5080787037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45975.5080787037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45975.5080787037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45975.5080787037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45975.5080787037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45975.5080787037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45975.5080787037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45975.5080787037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45975.5080787037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45975.5080787037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45975.5080787037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45975.5080787037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45975.5080787037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45975.5080787037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45975.5080787037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45975.5080787037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45975.5080787037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45975.5080787037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45975.5080787037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45975.5080787037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45975.5080787037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45975.5080787037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45975.5080787037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45975.5080787037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45975.5080787037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45975.5080787037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45975.5080787037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45975.5080787037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45975.5080787037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45975.5080787037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45975.5080787037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45975.5080787037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45975.5080787037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45975.5080787037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45975.5080787037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45975.5080787037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45975.5080787037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45975.5080787037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45975.5080787037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45975.5080787037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45975.5080787037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45975.5080787037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45975.5080787037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45975.5080787037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45975.5080787037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45975.5080787037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45975.5080787037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45975.5080787037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45975.5080787037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45975.5080787037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45975.5080787037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45975.5080787037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45975.5080787037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45975.5080787037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45975.5080787037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45975.5080787037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45975.5080787037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45975.5080787037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45975.5080787037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45975.5080787037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45975.5080787037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45975.5080787037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45975.5080787037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45975.5080787037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45975.5080787037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45975.5080787037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45975.5080787037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45975.5080787037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45975.5080787037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45975.5080787037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45975.5080787037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45975.5080787037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45975.5080787037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45975.5080787037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45975.5080787037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45975.5080787037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45975.5080787037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45975.5080787037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45975.5080787037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45975.5080787037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45975.5080787037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45975.5080787037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45975.5080787037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45975.5080787037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45975.5080787037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45975.5080787037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45975.5080787037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45975.5080787037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45975.5080787037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45975.5080787037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45975.5080787037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45975.5080787037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45975.5080787037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45975.5080787037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45975.5080787037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45975.5080787037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45975.5080787037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45975.5080787037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45975.5080787037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45975.5080787037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45975.5080787037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45975.5080787037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45975.5080787037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45975.5080787037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45975.5080787037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45975.5080787037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45975.5080787037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45975.5080787037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45975.5080787037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45975.5080787037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45975.5080787037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45975.5080787037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45975.5080787037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45975.5080787037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45975.5080787037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45975.5080787037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45975.5080787037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45975.5080787037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45975.5080787037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45975.5080787037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45975.5080787037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45975.5080787037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45975.5080787037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45975.5080787037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45975.5080787037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45975.5080787037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45975.5080787037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45975.5080787037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45975.5080787037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45975.5080787037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45975.5080787037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45975.5080787037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45975.5080787037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45975.5080787037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45975.5080787037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45975.5080787037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45975.5080787037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45975.5080787037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45975.5080787037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45975.5080787037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45975.5080787037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45975.5080787037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45975.5080787037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45975.5080787037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45975.5080787037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45975.5080787037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45975.5080787037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45975.5080787037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45975.5080787037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45975.5080787037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45975.5080787037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45975.5080787037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45975.5080787037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45975.5080787037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45975.5080787037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45975.5080787037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45975.5080787037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45975.5080787037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45975.5080787037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45975.5080787037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45975.5080787037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45975.5080787037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45975.5080787037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45975.5080787037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45975.5080787037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45975.5080787037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45975.5080787037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45975.5080787037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45975.5080787037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45975.5080787037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45975.5080787037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45975.5080787037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45975.5080787037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45975.5080787037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45975.5080787037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45975.5080787037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45975.5080787037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45975.5080787037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45975.5080787037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45975.5080787037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45975.5080787037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45975.5080787037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45975.5080787037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45975.5080787037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45975.5080787037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45975.5080787037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45975.5080787037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45975.5080787037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45975.5080787037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45975.5080787037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45975.5080787037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45975.5080787037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45975.5080787037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45975.5080787037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45975.5080787037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45975.5080787037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45975.5080787037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45975.5080787037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45975.5080787037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45975.5080787037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45975.5080787037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45975.5080787037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45975.5080787037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45975.5080787037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45975.5080787037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45975.5080787037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45975.5080787037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45975.5080787037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45975.5080787037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45975.5080787037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45975.5080787037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45975.5080787037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45975.5080787037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45975.5080787037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45975.5080787037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45975.5080787037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45975.5080787037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45975.5080787037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45975.5080787037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45975.5080787037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45975.5080787037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45975.5080787037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45975.5080787037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45975.5080787037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45975.5080787037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45975.5080787037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45975.5080787037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45975.5080787037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45975.5080787037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45975.5080787037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45975.5080787037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45975.5080787037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45975.5080787037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45975.5080787037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45975.5080787037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45975.5080787037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45975.5080787037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45975.5080787037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45975.5080787037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45975.5080787037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45975.5080787037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45975.5080787037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45975.5080787037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45975.5080787037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45975.5080787037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45975.5080787037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45975.5080787037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45975.5080787037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45975.5080787037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45975.5080787037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45975.5080787037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45975.5080787037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45975.5080787037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45975.5080787037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45975.5080787037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45975.5080787037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45975.5080787037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45975.5080787037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45975.5080787037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45975.5080787037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45975.5080787037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45975.5080787037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45975.5080787037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45975.5080787037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45975.5080787037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45975.5080787037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45975.5080787037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45975.5080787037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45975.5080787037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45975.5080787037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45975.5080787037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45975.5080787037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45975.5080787037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45975.5080787037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45975.5080787037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45975.5080787037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45975.5080787037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45975.5080787037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45975.5080787037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45975.5080787037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45975.5080787037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45975.5080787037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45975.5080787037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45975.5080787037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45975.5080787037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45975.5080787037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45975.5080787037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45975.5080787037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45975.5080787037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45975.5080787037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45975.5080787037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45975.5080787037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45975.5080787037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45975.5080787037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45975.5080787037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45975.5080787037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45975.5080787037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45975.5080787037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45975.5080787037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45975.5080787037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45975.5080787037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45975.5080787037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45975.5080787037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45975.5080787037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45975.5080787037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45975.5080787037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45975.5080787037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45975.5080787037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45975.5080787037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45975.5080787037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45975.5080787037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45975.5080787037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45975.5080787037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45975.5080787037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45975.5080787037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45975.5080787037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45975.5080787037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45975.5080787037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45975.5080787037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45975.5080787037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45975.5080787037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45975.5080787037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45975.5080787037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45975.5080787037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45975.5080787037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45975.5080787037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45975.5080787037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45975.5080787037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45975.5080787037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45975.5080787037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45975.5080787037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1023" ca="1" si="15">IFERROR(NOW()-F960,"-")</f>
        <v>45975.5080787037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45975.5080787037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45975.5080787037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45975.5080787037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45975.5080787037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45975.5080787037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45975.5080787037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45975.5080787037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45975.5080787037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45975.5080787037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45975.5080787037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45975.5080787037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45975.5080787037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45975.5080787037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45975.5080787037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45975.5080787037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45975.5080787037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45975.5080787037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45975.5080787037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45975.5080787037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45975.5080787037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45975.5080787037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45975.5080787037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45975.5080787037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45975.5080787037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45975.5080787037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45975.5080787037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45975.5080787037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45975.5080787037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45975.5080787037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45975.5080787037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45975.5080787037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45975.5080787037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45975.5080787037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45975.5080787037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45975.5080787037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45975.5080787037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45975.5080787037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45975.5080787037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45975.5080787037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45975.5080787037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45975.5080787037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45975.5080787037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45975.5080787037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45975.5080787037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45975.5080787037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45975.5080787037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45975.5080787037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45975.5080787037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45975.5080787037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45975.5080787037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45975.5080787037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45975.5080787037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45975.5080787037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45975.5080787037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45975.5080787037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45975.5080787037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45975.5080787037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45975.5080787037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45975.5080787037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45975.5080787037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45975.5080787037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45975.5080787037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45975.5080787037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ref="G1024:G1038" ca="1" si="16">IFERROR(NOW()-F1024,"-")</f>
        <v>45975.5080787037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45975.5080787037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45975.5080787037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45975.5080787037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45975.5080787037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45975.5080787037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45975.5080787037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45975.5080787037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45975.5080787037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45975.5080787037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45975.5080787037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45975.5080787037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45975.5080787037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45975.5080787037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45975.5080787037</v>
      </c>
      <c r="H1038" s="22"/>
      <c r="I1038" s="19" t="str">
        <f>IFERROR(VLOOKUP(D1038,DB!A:F,6,0),"")</f>
        <v/>
      </c>
      <c r="J1038" s="18" t="str">
        <f>IFERROR(VLOOKUP(D1038,DB!A:G,7,0),"")</f>
        <v/>
      </c>
      <c r="K1038" s="45"/>
      <c r="L1038" s="23" t="str">
        <f>IFERROR(VLOOKUP(D1038,DB!A:I,9,0),"")</f>
        <v/>
      </c>
    </row>
  </sheetData>
  <dataValidations count="2">
    <dataValidation allowBlank="1" showInputMessage="1" showErrorMessage="1" sqref="E1" xr:uid="{5914219A-CB83-432D-936A-CC0CB6F3982A}"/>
    <dataValidation type="list" allowBlank="1" showInputMessage="1" showErrorMessage="1" sqref="E2:E10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272.02736111110426</v>
      </c>
      <c r="H2" s="96">
        <v>45703.474768518521</v>
      </c>
      <c r="I2" s="96" t="str">
        <f>IFERROR(VLOOKUP(D2,DB!A:F,6,0),"")</f>
        <v>SCECO</v>
      </c>
      <c r="J2" s="96" t="str">
        <f>IFERROR(VLOOKUP(D2,DB!A:G,7,0),"")</f>
        <v>Dead</v>
      </c>
      <c r="K2" s="98" t="s">
        <v>39113</v>
      </c>
      <c r="L2" s="92" t="str">
        <f>IFERROR(VLOOKUP(D2,DB!A:I,9,0),"")</f>
        <v>Latis</v>
      </c>
    </row>
    <row r="3" spans="1:16" ht="15" customHeight="1">
      <c r="A3" s="135"/>
      <c r="B3" s="135" t="str">
        <f>IFERROR(VLOOKUP(D3,DB!A:K,11,0),"")</f>
        <v/>
      </c>
      <c r="C3" s="94"/>
      <c r="D3" s="92"/>
      <c r="E3" s="95"/>
      <c r="F3" s="96"/>
      <c r="G3" s="97">
        <f ca="1">IFERROR(NOW()-F3,"")</f>
        <v>45975.5080787037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45975.5080787037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45975.5080787037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45975.5080787037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45975.5080787037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45975.5080787037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45975.5080787037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45975.5080787037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45975.5080787037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45975.5080787037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45975.5080787037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45975.5080787037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45975.5080787037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45975.5080787037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45975.5080787037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45975.5080787037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45975.5080787037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45975.5080787037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45975.5080787037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45975.5080787037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45975.5080787037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45975.5080787037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45975.5080787037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45975.5080787037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45975.5080787037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45975.5080787037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45975.5080787037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45975.5080787037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45975.5080787037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45975.5080787037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45975.5080787037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45975.5080787037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45975.5080787037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45975.5080787037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45975.5080787037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45975.5080787037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45975.5080787037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45975.5080787037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45975.5080787037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45975.5080787037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45975.5080787037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45975.5080787037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45975.5080787037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45975.5080787037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45975.5080787037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45975.5080787037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45975.5080787037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45975.5080787037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45975.5080787037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45975.5080787037</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83.676018518512137</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49.319201388883812</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 ca="1" si="1">IFERROR(NOW()-F4,"")</f>
        <v>26.846967592588044</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ref="G6:G66" ca="1" si="2">IFERROR(NOW()-F6,"")</f>
        <v>45975.5080787037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45975.5080787037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45975.5080787037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45975.5080787037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45975.5080787037</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45975.5080787037</v>
      </c>
      <c r="H11" s="125"/>
      <c r="I11" s="124" t="str">
        <f>IFERROR(VLOOKUP(D11,DB!A:F,6,0),"")</f>
        <v/>
      </c>
      <c r="J11" s="124" t="str">
        <f>IFERROR(VLOOKUP(D11,DB!A:G,7,0),"")</f>
        <v/>
      </c>
      <c r="K11" s="124"/>
      <c r="L11" s="124" t="str">
        <f>IFERROR(VLOOKUP(D11,DB!A:I,9,0),"")</f>
        <v/>
      </c>
    </row>
    <row r="12" spans="1:13">
      <c r="A12" s="124"/>
      <c r="B12" s="124" t="str">
        <f>IFERROR(VLOOKUP(D12,DB!A:K,11,0),"")</f>
        <v/>
      </c>
      <c r="C12" s="124"/>
      <c r="D12" s="157"/>
      <c r="E12" s="124"/>
      <c r="F12" s="124"/>
      <c r="G12" s="126">
        <f t="shared" ca="1" si="2"/>
        <v>45975.5080787037</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45975.5080787037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45975.5080787037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45975.5080787037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45975.5080787037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45975.5080787037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45975.5080787037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45975.5080787037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45975.5080787037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45975.5080787037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45975.5080787037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45975.5080787037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45975.5080787037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45975.5080787037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45975.5080787037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45975.5080787037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45975.5080787037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45975.5080787037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45975.5080787037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45975.5080787037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45975.5080787037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45975.5080787037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45975.5080787037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45975.5080787037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45975.5080787037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45975.5080787037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45975.5080787037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45975.5080787037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45975.5080787037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45975.5080787037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45975.5080787037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45975.5080787037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45975.5080787037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45975.5080787037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45975.5080787037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45975.5080787037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45975.5080787037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45975.5080787037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45975.5080787037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45975.5080787037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45975.5080787037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45975.5080787037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45975.5080787037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45975.5080787037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45975.5080787037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45975.5080787037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45975.5080787037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45975.5080787037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45975.5080787037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45975.5080787037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45975.5080787037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45975.5080787037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45975.5080787037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45975.5080787037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45975.5080787037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45975.5080787037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45975.5080787037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45975.5080787037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45975.5080787037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45975.5080787037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45975.5080787037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45975.5080787037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45975.5080787037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45975.5080787037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45975.5080787037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45975.5080787037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45975.5080787037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45975.5080787037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45975.5080787037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45975.5080787037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45975.5080787037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45975.5080787037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45975.5080787037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45975.5080787037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45975.5080787037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45975.5080787037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45975.5080787037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45975.5080787037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45975.5080787037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45975.5080787037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45975.5080787037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45975.5080787037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45975.5080787037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45975.5080787037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45975.5080787037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45975.5080787037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45975.5080787037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45975.5080787037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45975.5080787037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45975.5080787037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45975.5080787037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45975.5080787037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45975.5080787037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45975.5080787037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45975.5080787037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45975.5080787037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45975.5080787037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45975.5080787037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45975.5080787037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45975.5080787037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45975.5080787037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45975.5080787037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45975.5080787037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45975.5080787037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45975.5080787037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45975.5080787037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45975.5080787037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45975.5080787037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45975.5080787037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45975.5080787037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45975.5080787037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45975.5080787037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45975.5080787037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45975.5080787037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45975.5080787037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45975.5080787037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45975.5080787037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45975.5080787037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45975.5080787037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45975.5080787037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45975.5080787037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45975.5080787037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45975.5080787037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45975.5080787037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45975.5080787037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45975.5080787037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45975.5080787037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45975.5080787037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45975.5080787037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45975.5080787037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45975.5080787037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45975.5080787037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45975.5080787037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45975.5080787037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45975.5080787037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45975.5080787037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45975.5080787037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45975.5080787037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45975.5080787037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45975.5080787037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45975.5080787037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45975.5080787037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45975.5080787037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45975.5080787037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45975.5080787037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45975.5080787037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45975.5080787037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45975.5080787037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45975.5080787037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45975.5080787037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45975.5080787037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45975.5080787037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45975.5080787037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45975.5080787037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45975.5080787037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45975.5080787037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45975.5080787037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45975.5080787037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45975.5080787037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45975.5080787037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45975.5080787037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45975.5080787037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45975.5080787037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45975.5080787037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45975.5080787037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45975.5080787037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45975.5080787037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45975.5080787037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45975.5080787037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45975.5080787037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45975.5080787037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45975.5080787037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45975.5080787037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45975.5080787037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45975.5080787037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45975.5080787037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45975.5080787037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45975.5080787037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45975.5080787037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45975.5080787037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45975.5080787037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45975.5080787037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45975.5080787037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45975.5080787037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45975.5080787037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45975.5080787037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45975.5080787037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45975.5080787037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45975.5080787037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45975.5080787037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45975.5080787037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45975.5080787037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45975.5080787037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45975.5080787037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45975.5080787037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45975.5080787037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45975.5080787037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45975.5080787037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45975.5080787037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45975.5080787037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45975.5080787037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45975.5080787037</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3"/>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8">
        <v>45975.140439814815</v>
      </c>
      <c r="G2" s="75">
        <f ca="1">IFERROR(NOW()-F2,"-")</f>
        <v>0.36763888888526708</v>
      </c>
      <c r="H2" s="143">
        <v>45975.150659722225</v>
      </c>
      <c r="I2" s="141" t="str">
        <f>IFERROR(VLOOKUP(D2,DB!A:F,6,0),"")</f>
        <v>SCECO</v>
      </c>
      <c r="J2" s="141" t="str">
        <f>IFERROR(VLOOKUP(D2,DB!A:G,7,0),"")</f>
        <v>Dead</v>
      </c>
      <c r="K2" s="144" t="s">
        <v>39124</v>
      </c>
      <c r="L2" s="145" t="str">
        <f>IFERROR(VLOOKUP(D2,DB!A:I,9,0),"")</f>
        <v>Latis</v>
      </c>
    </row>
    <row r="3" spans="1:16382" ht="31.5" customHeight="1">
      <c r="A3" s="140" t="s">
        <v>39125</v>
      </c>
      <c r="B3" s="141" t="str">
        <f>IFERROR(VLOOKUP(D3,DB!A:K,11,0),"")</f>
        <v>R6</v>
      </c>
      <c r="C3" s="142">
        <v>2</v>
      </c>
      <c r="D3" s="141" t="s">
        <v>38989</v>
      </c>
      <c r="E3" s="124" t="s">
        <v>39021</v>
      </c>
      <c r="F3" s="143">
        <v>45975.465208333335</v>
      </c>
      <c r="G3" s="105">
        <f t="shared" ref="G3:G35" ca="1" si="0">IFERROR(NOW()-F3,"-")</f>
        <v>4.2870370365562849E-2</v>
      </c>
      <c r="H3" s="143">
        <v>45975.406701388885</v>
      </c>
      <c r="I3" s="141" t="str">
        <f>IFERROR(VLOOKUP(D3,DB!A:F,6,0),"")</f>
        <v>Generator-SG</v>
      </c>
      <c r="J3" s="141" t="str">
        <f>IFERROR(VLOOKUP(D3,DB!A:G,7,0),"")</f>
        <v>Vandalized</v>
      </c>
      <c r="K3" s="144" t="s">
        <v>39126</v>
      </c>
      <c r="L3" s="145" t="str">
        <f>IFERROR(VLOOKUP(D3,DB!A:I,9,0),"")</f>
        <v>Latis</v>
      </c>
    </row>
    <row r="4" spans="1:16382" ht="31.5" customHeight="1">
      <c r="A4" s="140"/>
      <c r="B4" s="141" t="str">
        <f>IFERROR(VLOOKUP(D4,DB!A:K,11,0),"")</f>
        <v/>
      </c>
      <c r="C4" s="142"/>
      <c r="D4" s="141"/>
      <c r="E4" s="124"/>
      <c r="F4" s="143"/>
      <c r="G4" s="105">
        <f t="shared" ca="1" si="0"/>
        <v>45975.5080787037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45975.5080787037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45975.5080787037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45975.5080787037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45975.5080787037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45975.5080787037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45975.5080787037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45975.5080787037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45975.5080787037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45975.5080787037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45975.5080787037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45975.5080787037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45975.5080787037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45975.5080787037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45975.5080787037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45975.5080787037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45975.5080787037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45975.5080787037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45975.5080787037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45975.5080787037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45975.5080787037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45975.5080787037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45975.5080787037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45975.5080787037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45975.5080787037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45975.5080787037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45975.5080787037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45975.5080787037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45975.5080787037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45975.5080787037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45975.5080787037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45975.5080787037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ref="G36:G99" ca="1" si="1">IFERROR(NOW()-F36,"-")</f>
        <v>45975.5080787037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45975.5080787037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45975.5080787037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45975.5080787037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45975.5080787037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45975.5080787037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45975.5080787037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45975.5080787037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45975.5080787037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45975.5080787037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45975.5080787037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45975.5080787037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45975.5080787037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45975.5080787037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45975.5080787037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45975.5080787037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45975.5080787037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45975.5080787037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45975.5080787037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45975.5080787037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45975.5080787037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45975.5080787037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45975.5080787037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45975.5080787037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45975.5080787037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45975.5080787037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45975.5080787037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45975.5080787037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45975.5080787037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45975.5080787037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45975.5080787037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45975.5080787037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45975.5080787037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45975.5080787037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45975.5080787037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45975.5080787037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45975.5080787037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45975.5080787037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45975.5080787037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45975.5080787037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45975.5080787037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45975.5080787037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45975.5080787037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45975.5080787037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45975.5080787037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45975.5080787037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45975.5080787037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45975.5080787037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45975.5080787037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45975.5080787037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45975.5080787037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45975.5080787037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45975.5080787037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45975.5080787037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45975.5080787037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45975.5080787037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45975.5080787037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45975.5080787037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45975.5080787037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45975.5080787037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45975.5080787037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45975.5080787037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45975.5080787037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45975.5080787037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ref="G100:G133" ca="1" si="2">IFERROR(NOW()-F100,"-")</f>
        <v>45975.5080787037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45975.5080787037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45975.5080787037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45975.5080787037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45975.5080787037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45975.5080787037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45975.5080787037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45975.5080787037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45975.5080787037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45975.5080787037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45975.5080787037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45975.5080787037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45975.5080787037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45975.5080787037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45975.5080787037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45975.5080787037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45975.5080787037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45975.5080787037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45975.5080787037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45975.5080787037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45975.5080787037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45975.5080787037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45975.5080787037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45975.5080787037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45975.5080787037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45975.5080787037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45975.5080787037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45975.5080787037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45975.5080787037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45975.5080787037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45975.5080787037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45975.5080787037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45975.5080787037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45975.5080787037</v>
      </c>
      <c r="H133" s="143"/>
      <c r="I133" s="141" t="str">
        <f>IFERROR(VLOOKUP(D133,DB!A:F,6,0),"")</f>
        <v/>
      </c>
      <c r="J133" s="141" t="str">
        <f>IFERROR(VLOOKUP(D133,DB!A:G,7,0),"")</f>
        <v/>
      </c>
      <c r="K133" s="144"/>
      <c r="L133" s="145" t="str">
        <f>IFERROR(VLOOKUP(D133,DB!A:I,9,0),"")</f>
        <v/>
      </c>
    </row>
  </sheetData>
  <dataValidations count="2">
    <dataValidation allowBlank="1" showInputMessage="1" showErrorMessage="1" sqref="E1" xr:uid="{9E1BC488-8814-4F8A-8DBE-742B3278AB71}"/>
    <dataValidation type="list" allowBlank="1" showInputMessage="1" showErrorMessage="1" sqref="E3:E1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2025-11-14T09:13:36Z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